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sateur\Documents\Canaris\Suivi reproduction\"/>
    </mc:Choice>
  </mc:AlternateContent>
  <xr:revisionPtr revIDLastSave="0" documentId="13_ncr:1_{980765B2-0637-4C06-A1E7-E018C4824D74}" xr6:coauthVersionLast="46" xr6:coauthVersionMax="46" xr10:uidLastSave="{00000000-0000-0000-0000-000000000000}"/>
  <bookViews>
    <workbookView xWindow="-108" yWindow="-108" windowWidth="23256" windowHeight="14016" activeTab="4" xr2:uid="{00000000-000D-0000-FFFF-FFFF00000000}"/>
  </bookViews>
  <sheets>
    <sheet name="Aide" sheetId="53" r:id="rId1"/>
    <sheet name="Liste" sheetId="27" r:id="rId2"/>
    <sheet name="Cages" sheetId="52" r:id="rId3"/>
    <sheet name="Actions Couvée " sheetId="46" r:id="rId4"/>
    <sheet name="Cage 1" sheetId="1" r:id="rId5"/>
    <sheet name="Cage 2" sheetId="2" r:id="rId6"/>
    <sheet name="Cage 3" sheetId="3" r:id="rId7"/>
    <sheet name="Cage 4" sheetId="4" r:id="rId8"/>
    <sheet name="Cage 5" sheetId="5" r:id="rId9"/>
    <sheet name="Cage 6" sheetId="6" r:id="rId10"/>
    <sheet name="Cage 7" sheetId="7" r:id="rId11"/>
    <sheet name="Cage 8" sheetId="8" r:id="rId12"/>
    <sheet name="Cage 9" sheetId="9" r:id="rId13"/>
    <sheet name="Cage 10" sheetId="10" r:id="rId14"/>
    <sheet name="Cage 11" sheetId="11" r:id="rId15"/>
    <sheet name="Cage 12" sheetId="12" r:id="rId16"/>
    <sheet name="Cage 13" sheetId="13" r:id="rId17"/>
    <sheet name="Cage 14" sheetId="14" r:id="rId18"/>
    <sheet name="Cage 15" sheetId="15" r:id="rId19"/>
    <sheet name="Cage 16" sheetId="17" r:id="rId20"/>
    <sheet name="Cage 17" sheetId="18" r:id="rId21"/>
    <sheet name="Cage 18" sheetId="19" r:id="rId22"/>
    <sheet name="Cage 19" sheetId="20" r:id="rId23"/>
    <sheet name="Cage 20" sheetId="21" r:id="rId24"/>
    <sheet name="Cage 21" sheetId="22" r:id="rId25"/>
    <sheet name="Cage 22" sheetId="23" r:id="rId26"/>
    <sheet name="Cage 23" sheetId="24" r:id="rId27"/>
    <sheet name="Cage 24" sheetId="25" r:id="rId28"/>
    <sheet name="Cage 25" sheetId="28" r:id="rId29"/>
    <sheet name="Cage 26" sheetId="29" r:id="rId30"/>
    <sheet name="Cage 27" sheetId="30" r:id="rId31"/>
    <sheet name="Cage 28" sheetId="31" r:id="rId32"/>
    <sheet name="Cage 29" sheetId="32" r:id="rId33"/>
    <sheet name="Cage 30" sheetId="33" r:id="rId34"/>
    <sheet name="Cage 31" sheetId="38" r:id="rId35"/>
    <sheet name="Cage 32" sheetId="40" r:id="rId36"/>
    <sheet name="Cage 33" sheetId="41" r:id="rId37"/>
    <sheet name="Cage 34" sheetId="42" r:id="rId38"/>
    <sheet name="Cage 35" sheetId="43" r:id="rId39"/>
    <sheet name="Cage 36" sheetId="51" r:id="rId40"/>
    <sheet name="Cage 37" sheetId="50" r:id="rId41"/>
    <sheet name="Recap." sheetId="16" r:id="rId42"/>
  </sheets>
  <definedNames>
    <definedName name="_xlnm._FilterDatabase" localSheetId="2" hidden="1">Cages!$A$2:$N$2</definedName>
    <definedName name="_xlnm._FilterDatabase" localSheetId="1" hidden="1">Liste!$B$1:$B$1</definedName>
    <definedName name="FEMELLE">Liste!$D:$D</definedName>
    <definedName name="_xlnm.Print_Titles" localSheetId="4">'Cage 1'!$2:$2</definedName>
    <definedName name="_xlnm.Print_Titles" localSheetId="13">'Cage 10'!$2:$2</definedName>
    <definedName name="_xlnm.Print_Titles" localSheetId="14">'Cage 11'!$2:$2</definedName>
    <definedName name="_xlnm.Print_Titles" localSheetId="15">'Cage 12'!$2:$2</definedName>
    <definedName name="_xlnm.Print_Titles" localSheetId="16">'Cage 13'!$2:$2</definedName>
    <definedName name="_xlnm.Print_Titles" localSheetId="17">'Cage 14'!$2:$2</definedName>
    <definedName name="_xlnm.Print_Titles" localSheetId="18">'Cage 15'!$2:$2</definedName>
    <definedName name="_xlnm.Print_Titles" localSheetId="19">'Cage 16'!$2:$2</definedName>
    <definedName name="_xlnm.Print_Titles" localSheetId="20">'Cage 17'!$2:$2</definedName>
    <definedName name="_xlnm.Print_Titles" localSheetId="21">'Cage 18'!$2:$2</definedName>
    <definedName name="_xlnm.Print_Titles" localSheetId="6">'Cage 3'!$2:$2</definedName>
    <definedName name="_xlnm.Print_Titles" localSheetId="11">'Cage 8'!$2:$2</definedName>
    <definedName name="_xlnm.Print_Titles" localSheetId="12">'Cage 9'!$2:$2</definedName>
    <definedName name="Mâles">Liste!$B:$B</definedName>
    <definedName name="Print_Area" localSheetId="4">'Cage 1'!$B$2:$I$40</definedName>
    <definedName name="Print_Area" localSheetId="13">'Cage 10'!$B$2:$I$35</definedName>
    <definedName name="Print_Area" localSheetId="14">'Cage 11'!$B$2:$I$35</definedName>
    <definedName name="Print_Area" localSheetId="15">'Cage 12'!$B$2:$I$35</definedName>
    <definedName name="Print_Area" localSheetId="16">'Cage 13'!$B$2:$I$35</definedName>
    <definedName name="Print_Area" localSheetId="17">'Cage 14'!$B$2:$I$35</definedName>
    <definedName name="Print_Area" localSheetId="18">'Cage 15'!$B$2:$I$35</definedName>
    <definedName name="Print_Area" localSheetId="19">'Cage 16'!$B$2:$I$35</definedName>
    <definedName name="Print_Area" localSheetId="20">'Cage 17'!$B$2:$I$35</definedName>
    <definedName name="Print_Area" localSheetId="21">'Cage 18'!$B$2:$I$35</definedName>
    <definedName name="Print_Area" localSheetId="22">'Cage 19'!#REF!</definedName>
    <definedName name="Print_Area" localSheetId="5">'Cage 2'!#REF!</definedName>
    <definedName name="Print_Area" localSheetId="23">'Cage 20'!#REF!</definedName>
    <definedName name="Print_Area" localSheetId="24">'Cage 21'!#REF!</definedName>
    <definedName name="Print_Area" localSheetId="25">'Cage 22'!#REF!</definedName>
    <definedName name="Print_Area" localSheetId="26">'Cage 23'!#REF!</definedName>
    <definedName name="Print_Area" localSheetId="27">'Cage 24'!#REF!</definedName>
    <definedName name="Print_Area" localSheetId="6">'Cage 3'!$B$2:$I$35</definedName>
    <definedName name="Print_Area" localSheetId="7">'Cage 4'!#REF!</definedName>
    <definedName name="Print_Area" localSheetId="8">'Cage 5'!#REF!</definedName>
    <definedName name="Print_Area" localSheetId="9">'Cage 6'!#REF!</definedName>
    <definedName name="Print_Area" localSheetId="10">'Cage 7'!#REF!</definedName>
    <definedName name="Print_Area" localSheetId="11">'Cage 8'!$B$2:$I$35</definedName>
    <definedName name="Print_Area" localSheetId="12">'Cage 9'!$B$2:$I$35</definedName>
    <definedName name="Print_Area" localSheetId="41">'Recap.'!$C$2:$AP$71</definedName>
    <definedName name="_xlnm.Print_Area" localSheetId="4">'Cage 1'!$B$2:$Q$27</definedName>
    <definedName name="_xlnm.Print_Area" localSheetId="13">'Cage 10'!$B$2:$Q$25</definedName>
    <definedName name="_xlnm.Print_Area" localSheetId="14">'Cage 11'!$B$2:$Q$25</definedName>
    <definedName name="_xlnm.Print_Area" localSheetId="15">'Cage 12'!$B$2:$Q$25</definedName>
    <definedName name="_xlnm.Print_Area" localSheetId="16">'Cage 13'!$B$2:$Q$25</definedName>
    <definedName name="_xlnm.Print_Area" localSheetId="17">'Cage 14'!$B$2:$Q$25</definedName>
    <definedName name="_xlnm.Print_Area" localSheetId="18">'Cage 15'!$B$2:$Q$25</definedName>
    <definedName name="_xlnm.Print_Area" localSheetId="19">'Cage 16'!$B$2:$Q$25</definedName>
    <definedName name="_xlnm.Print_Area" localSheetId="20">'Cage 17'!$B$2:$Q$25</definedName>
    <definedName name="_xlnm.Print_Area" localSheetId="21">'Cage 18'!$B$2:$Q$25</definedName>
    <definedName name="_xlnm.Print_Area" localSheetId="22">'Cage 19'!$B$2:$Q$25</definedName>
    <definedName name="_xlnm.Print_Area" localSheetId="5">'Cage 2'!$B$2:$Q$25</definedName>
    <definedName name="_xlnm.Print_Area" localSheetId="23">'Cage 20'!$B$2:$Q$25</definedName>
    <definedName name="_xlnm.Print_Area" localSheetId="24">'Cage 21'!$B$2:$Q$25</definedName>
    <definedName name="_xlnm.Print_Area" localSheetId="25">'Cage 22'!$B$2:$Q$25</definedName>
    <definedName name="_xlnm.Print_Area" localSheetId="26">'Cage 23'!$B$2:$Q$25</definedName>
    <definedName name="_xlnm.Print_Area" localSheetId="27">'Cage 24'!$B$2:$Q$25</definedName>
    <definedName name="_xlnm.Print_Area" localSheetId="28">'Cage 25'!$B$2:$Q$25</definedName>
    <definedName name="_xlnm.Print_Area" localSheetId="29">'Cage 26'!$B$2:$Q$25</definedName>
    <definedName name="_xlnm.Print_Area" localSheetId="30">'Cage 27'!$B$2:$Q$25</definedName>
    <definedName name="_xlnm.Print_Area" localSheetId="31">'Cage 28'!$B$2:$Q$25</definedName>
    <definedName name="_xlnm.Print_Area" localSheetId="32">'Cage 29'!$B$2:$Q$25</definedName>
    <definedName name="_xlnm.Print_Area" localSheetId="6">'Cage 3'!$B$2:$Q$25</definedName>
    <definedName name="_xlnm.Print_Area" localSheetId="33">'Cage 30'!$B$2:$Q$25</definedName>
    <definedName name="_xlnm.Print_Area" localSheetId="35">'Cage 32'!$B$2:$Q$25</definedName>
    <definedName name="_xlnm.Print_Area" localSheetId="36">'Cage 33'!$B$2:$Q$25</definedName>
    <definedName name="_xlnm.Print_Area" localSheetId="37">'Cage 34'!$B$2:$Q$25</definedName>
    <definedName name="_xlnm.Print_Area" localSheetId="38">'Cage 35'!$B$2:$Q$25</definedName>
    <definedName name="_xlnm.Print_Area" localSheetId="7">'Cage 4'!$B$2:$Q$25</definedName>
    <definedName name="_xlnm.Print_Area" localSheetId="8">'Cage 5'!$B$2:$Q$25</definedName>
    <definedName name="_xlnm.Print_Area" localSheetId="9">'Cage 6'!$B$2:$Q$25</definedName>
    <definedName name="_xlnm.Print_Area" localSheetId="10">'Cage 7'!$B$2:$Q$25</definedName>
    <definedName name="_xlnm.Print_Area" localSheetId="11">'Cage 8'!$B$2:$Q$25</definedName>
    <definedName name="_xlnm.Print_Area" localSheetId="12">'Cage 9'!$B$2:$Q$25</definedName>
    <definedName name="_xlnm.Print_Area" localSheetId="41">'Recap.'!$C$2:$AP$71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9" l="1"/>
  <c r="AB104" i="52"/>
  <c r="AB103" i="52"/>
  <c r="AB102" i="52"/>
  <c r="AB101" i="52"/>
  <c r="AB100" i="52"/>
  <c r="AB99" i="52"/>
  <c r="AB98" i="52"/>
  <c r="AB97" i="52"/>
  <c r="AB96" i="52"/>
  <c r="AB95" i="52"/>
  <c r="AB94" i="52"/>
  <c r="AB93" i="52"/>
  <c r="AB92" i="52"/>
  <c r="AB91" i="52"/>
  <c r="AB90" i="52"/>
  <c r="AB89" i="52"/>
  <c r="AB88" i="52"/>
  <c r="AB87" i="52"/>
  <c r="AB86" i="52"/>
  <c r="AB85" i="52"/>
  <c r="AB84" i="52"/>
  <c r="AB83" i="52"/>
  <c r="AB82" i="52"/>
  <c r="AB81" i="52"/>
  <c r="AB80" i="52"/>
  <c r="AB79" i="52"/>
  <c r="AB78" i="52"/>
  <c r="AB77" i="52"/>
  <c r="AB76" i="52"/>
  <c r="AB75" i="52"/>
  <c r="AB74" i="52"/>
  <c r="AB73" i="52"/>
  <c r="AB72" i="52"/>
  <c r="AB71" i="52"/>
  <c r="AB70" i="52"/>
  <c r="AB69" i="52"/>
  <c r="AB68" i="52"/>
  <c r="AB67" i="52"/>
  <c r="AB66" i="52"/>
  <c r="AB65" i="52"/>
  <c r="AB64" i="52"/>
  <c r="AB63" i="52"/>
  <c r="AB62" i="52"/>
  <c r="AB61" i="52"/>
  <c r="AB60" i="52"/>
  <c r="AB59" i="52"/>
  <c r="AB58" i="52"/>
  <c r="AB57" i="52"/>
  <c r="AB56" i="52"/>
  <c r="AB55" i="52"/>
  <c r="AB54" i="52"/>
  <c r="AB53" i="52"/>
  <c r="AB52" i="52"/>
  <c r="AB51" i="52"/>
  <c r="AB50" i="52"/>
  <c r="AB49" i="52"/>
  <c r="AB48" i="52"/>
  <c r="AB47" i="52"/>
  <c r="AB46" i="52"/>
  <c r="AB45" i="52"/>
  <c r="AB44" i="52"/>
  <c r="AB43" i="52"/>
  <c r="AB42" i="52"/>
  <c r="AB41" i="52"/>
  <c r="AB40" i="52"/>
  <c r="AB39" i="52"/>
  <c r="AB38" i="52"/>
  <c r="AB37" i="52"/>
  <c r="AB36" i="52"/>
  <c r="AB35" i="52"/>
  <c r="AB34" i="52"/>
  <c r="AB33" i="52"/>
  <c r="AB32" i="52"/>
  <c r="AB31" i="52"/>
  <c r="AB30" i="52"/>
  <c r="AB29" i="52"/>
  <c r="AB28" i="52"/>
  <c r="AB27" i="52"/>
  <c r="AB26" i="52"/>
  <c r="AB25" i="52"/>
  <c r="AB24" i="52"/>
  <c r="AB23" i="52"/>
  <c r="AB22" i="52"/>
  <c r="AB21" i="52"/>
  <c r="AB20" i="52"/>
  <c r="AB19" i="52"/>
  <c r="AB18" i="52"/>
  <c r="AB17" i="52"/>
  <c r="AB16" i="52"/>
  <c r="AB15" i="52"/>
  <c r="AB14" i="52"/>
  <c r="AB13" i="52"/>
  <c r="AB12" i="52"/>
  <c r="AB11" i="52"/>
  <c r="AB10" i="52"/>
  <c r="AB9" i="52"/>
  <c r="AB8" i="52"/>
  <c r="AB7" i="52"/>
  <c r="AB6" i="52"/>
  <c r="AB5" i="52"/>
  <c r="AB4" i="52"/>
  <c r="AB3" i="52"/>
  <c r="N56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Y104" i="52"/>
  <c r="Y103" i="52"/>
  <c r="Y102" i="52"/>
  <c r="Y101" i="52"/>
  <c r="Y100" i="52"/>
  <c r="Y99" i="52"/>
  <c r="Y98" i="52"/>
  <c r="Y97" i="52"/>
  <c r="Y96" i="52"/>
  <c r="Y95" i="52"/>
  <c r="Y94" i="52"/>
  <c r="Y93" i="52"/>
  <c r="Y92" i="52"/>
  <c r="Y91" i="52"/>
  <c r="Y90" i="52"/>
  <c r="Y89" i="52"/>
  <c r="Y88" i="52"/>
  <c r="Y87" i="52"/>
  <c r="Y86" i="52"/>
  <c r="Y85" i="52"/>
  <c r="Y84" i="52"/>
  <c r="Y83" i="52"/>
  <c r="Y82" i="52"/>
  <c r="Y81" i="52"/>
  <c r="Y80" i="52"/>
  <c r="Y79" i="52"/>
  <c r="Y78" i="52"/>
  <c r="Y77" i="52"/>
  <c r="Y76" i="52"/>
  <c r="Y75" i="52"/>
  <c r="Y74" i="52"/>
  <c r="Y73" i="52"/>
  <c r="Y72" i="52"/>
  <c r="Y71" i="52"/>
  <c r="Y70" i="52"/>
  <c r="Y69" i="52"/>
  <c r="Y68" i="52"/>
  <c r="Y67" i="52"/>
  <c r="Y66" i="52"/>
  <c r="Y65" i="52"/>
  <c r="Y64" i="52"/>
  <c r="Y63" i="52"/>
  <c r="Y62" i="52"/>
  <c r="Y61" i="52"/>
  <c r="Y60" i="52"/>
  <c r="Y59" i="52"/>
  <c r="Y58" i="52"/>
  <c r="Y57" i="52"/>
  <c r="Y56" i="52"/>
  <c r="Y55" i="52"/>
  <c r="Y54" i="52"/>
  <c r="Y53" i="52"/>
  <c r="Y52" i="52"/>
  <c r="Y51" i="52"/>
  <c r="Y50" i="52"/>
  <c r="Y49" i="52"/>
  <c r="Y48" i="52"/>
  <c r="Y47" i="52"/>
  <c r="Y46" i="52"/>
  <c r="Y45" i="52"/>
  <c r="Y44" i="52"/>
  <c r="Y43" i="52"/>
  <c r="Y42" i="52"/>
  <c r="Y41" i="52"/>
  <c r="Y40" i="52"/>
  <c r="Y39" i="52"/>
  <c r="Y38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Y25" i="52"/>
  <c r="Y24" i="52"/>
  <c r="Y23" i="52"/>
  <c r="Y22" i="52"/>
  <c r="Y21" i="52"/>
  <c r="Y20" i="52"/>
  <c r="Y19" i="52"/>
  <c r="Y18" i="52"/>
  <c r="Y17" i="52"/>
  <c r="Y16" i="52"/>
  <c r="Y15" i="52"/>
  <c r="Y8" i="52"/>
  <c r="Y7" i="52"/>
  <c r="Y6" i="52"/>
  <c r="Y5" i="52"/>
  <c r="Y4" i="52"/>
  <c r="Y3" i="52"/>
  <c r="Y14" i="52"/>
  <c r="Y13" i="52"/>
  <c r="Y12" i="52"/>
  <c r="Y11" i="52"/>
  <c r="Y10" i="52"/>
  <c r="Y9" i="52"/>
  <c r="K94" i="52"/>
  <c r="K76" i="52"/>
  <c r="K75" i="52"/>
  <c r="K104" i="52"/>
  <c r="K103" i="52"/>
  <c r="K102" i="52"/>
  <c r="K101" i="52"/>
  <c r="K100" i="52"/>
  <c r="K99" i="52"/>
  <c r="K98" i="52"/>
  <c r="K97" i="52"/>
  <c r="K96" i="52"/>
  <c r="K95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4" i="52"/>
  <c r="K73" i="52"/>
  <c r="K72" i="52"/>
  <c r="K71" i="52"/>
  <c r="K70" i="52"/>
  <c r="K69" i="52"/>
  <c r="K68" i="52"/>
  <c r="K67" i="52"/>
  <c r="K6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43" i="52"/>
  <c r="K42" i="52"/>
  <c r="K41" i="52"/>
  <c r="K40" i="52"/>
  <c r="K39" i="52"/>
  <c r="K38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V104" i="52"/>
  <c r="V103" i="52"/>
  <c r="V102" i="52"/>
  <c r="V101" i="52"/>
  <c r="V100" i="52"/>
  <c r="V99" i="52"/>
  <c r="V98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75" i="52"/>
  <c r="V74" i="52"/>
  <c r="V73" i="52"/>
  <c r="V72" i="52"/>
  <c r="V71" i="52"/>
  <c r="V70" i="52"/>
  <c r="V69" i="52"/>
  <c r="V68" i="52"/>
  <c r="V67" i="52"/>
  <c r="V6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41" i="52"/>
  <c r="V52" i="52"/>
  <c r="V51" i="52"/>
  <c r="V50" i="52"/>
  <c r="V49" i="52"/>
  <c r="V48" i="52"/>
  <c r="V47" i="52"/>
  <c r="V46" i="52"/>
  <c r="V45" i="52"/>
  <c r="V44" i="52"/>
  <c r="V43" i="52"/>
  <c r="V42" i="52"/>
  <c r="V40" i="52"/>
  <c r="V39" i="52"/>
  <c r="V38" i="52"/>
  <c r="V37" i="52"/>
  <c r="V36" i="52"/>
  <c r="V35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9" i="52"/>
  <c r="V14" i="52"/>
  <c r="V13" i="52"/>
  <c r="V12" i="52"/>
  <c r="V11" i="52"/>
  <c r="V10" i="52"/>
  <c r="V8" i="52"/>
  <c r="V7" i="52"/>
  <c r="V6" i="52"/>
  <c r="V5" i="52"/>
  <c r="V4" i="52"/>
  <c r="V3" i="52"/>
  <c r="H104" i="52"/>
  <c r="H103" i="52"/>
  <c r="H102" i="52"/>
  <c r="H101" i="52"/>
  <c r="H100" i="52"/>
  <c r="H99" i="52"/>
  <c r="H98" i="52"/>
  <c r="H97" i="52"/>
  <c r="H96" i="52"/>
  <c r="H95" i="52"/>
  <c r="H94" i="52"/>
  <c r="H93" i="52"/>
  <c r="H92" i="52"/>
  <c r="H91" i="52"/>
  <c r="H90" i="52"/>
  <c r="H89" i="52"/>
  <c r="H88" i="52"/>
  <c r="H87" i="52"/>
  <c r="H86" i="52"/>
  <c r="H85" i="52"/>
  <c r="H84" i="52"/>
  <c r="H83" i="52"/>
  <c r="H82" i="52"/>
  <c r="H81" i="52"/>
  <c r="H80" i="52"/>
  <c r="H79" i="52"/>
  <c r="H78" i="52"/>
  <c r="H77" i="52"/>
  <c r="H76" i="52"/>
  <c r="H75" i="52"/>
  <c r="H74" i="52"/>
  <c r="H73" i="52"/>
  <c r="H72" i="52"/>
  <c r="H71" i="52"/>
  <c r="H70" i="52"/>
  <c r="H69" i="52"/>
  <c r="H68" i="52"/>
  <c r="H67" i="52"/>
  <c r="H66" i="52"/>
  <c r="H65" i="52"/>
  <c r="H64" i="52"/>
  <c r="H63" i="52"/>
  <c r="H62" i="52"/>
  <c r="H61" i="52"/>
  <c r="H60" i="52"/>
  <c r="H59" i="52"/>
  <c r="H58" i="52"/>
  <c r="H57" i="52"/>
  <c r="H56" i="52"/>
  <c r="H55" i="52"/>
  <c r="H54" i="52"/>
  <c r="H53" i="52"/>
  <c r="H52" i="52"/>
  <c r="H51" i="52"/>
  <c r="H50" i="52"/>
  <c r="H49" i="52"/>
  <c r="H48" i="52"/>
  <c r="H47" i="52"/>
  <c r="H46" i="52"/>
  <c r="H45" i="52"/>
  <c r="H44" i="52"/>
  <c r="H43" i="52"/>
  <c r="H42" i="52"/>
  <c r="H41" i="52"/>
  <c r="H40" i="52"/>
  <c r="H39" i="52"/>
  <c r="H38" i="52"/>
  <c r="H37" i="52"/>
  <c r="H36" i="52"/>
  <c r="H35" i="52"/>
  <c r="H34" i="52"/>
  <c r="H33" i="52"/>
  <c r="H32" i="52"/>
  <c r="H31" i="52"/>
  <c r="H30" i="52"/>
  <c r="H29" i="52"/>
  <c r="H28" i="52"/>
  <c r="H27" i="52"/>
  <c r="H26" i="52"/>
  <c r="H25" i="52"/>
  <c r="H24" i="52"/>
  <c r="H23" i="52"/>
  <c r="H22" i="52"/>
  <c r="H21" i="52"/>
  <c r="H20" i="52"/>
  <c r="H19" i="52"/>
  <c r="H18" i="52"/>
  <c r="H17" i="52"/>
  <c r="H16" i="52"/>
  <c r="H15" i="52"/>
  <c r="S104" i="52"/>
  <c r="S103" i="52"/>
  <c r="S102" i="52"/>
  <c r="S101" i="52"/>
  <c r="S100" i="52"/>
  <c r="S99" i="52"/>
  <c r="S98" i="52"/>
  <c r="S97" i="52"/>
  <c r="S96" i="52"/>
  <c r="S95" i="52"/>
  <c r="S94" i="52"/>
  <c r="S93" i="52"/>
  <c r="S92" i="52"/>
  <c r="S91" i="52"/>
  <c r="S90" i="52"/>
  <c r="S89" i="52"/>
  <c r="S88" i="52"/>
  <c r="S87" i="52"/>
  <c r="S86" i="52"/>
  <c r="S85" i="52"/>
  <c r="S84" i="52"/>
  <c r="S83" i="52"/>
  <c r="S82" i="52"/>
  <c r="S81" i="52"/>
  <c r="S80" i="52"/>
  <c r="S79" i="52"/>
  <c r="S78" i="52"/>
  <c r="S77" i="52"/>
  <c r="S76" i="52"/>
  <c r="S75" i="52"/>
  <c r="S74" i="52"/>
  <c r="S73" i="52"/>
  <c r="S72" i="52"/>
  <c r="S71" i="52"/>
  <c r="S70" i="52"/>
  <c r="S69" i="52"/>
  <c r="S68" i="52"/>
  <c r="S67" i="52"/>
  <c r="S66" i="52"/>
  <c r="S65" i="52"/>
  <c r="S64" i="52"/>
  <c r="S63" i="52"/>
  <c r="S62" i="52"/>
  <c r="S61" i="52"/>
  <c r="S60" i="52"/>
  <c r="S59" i="52"/>
  <c r="S58" i="52"/>
  <c r="S57" i="52"/>
  <c r="S56" i="52"/>
  <c r="S55" i="52"/>
  <c r="S54" i="52"/>
  <c r="S53" i="52"/>
  <c r="S52" i="52"/>
  <c r="S51" i="52"/>
  <c r="S50" i="52"/>
  <c r="S49" i="52"/>
  <c r="S48" i="52"/>
  <c r="S47" i="52"/>
  <c r="S46" i="52"/>
  <c r="S45" i="52"/>
  <c r="S44" i="52"/>
  <c r="S43" i="52"/>
  <c r="S42" i="52"/>
  <c r="S41" i="52"/>
  <c r="S40" i="52"/>
  <c r="S39" i="52"/>
  <c r="S38" i="52"/>
  <c r="S37" i="52"/>
  <c r="S36" i="52"/>
  <c r="S35" i="52"/>
  <c r="S34" i="52"/>
  <c r="S33" i="52"/>
  <c r="S32" i="52"/>
  <c r="S31" i="52"/>
  <c r="S30" i="52"/>
  <c r="S29" i="52"/>
  <c r="S28" i="52"/>
  <c r="S27" i="52"/>
  <c r="S24" i="52"/>
  <c r="S23" i="52"/>
  <c r="S22" i="52"/>
  <c r="S26" i="52"/>
  <c r="S25" i="52"/>
  <c r="S21" i="52"/>
  <c r="S20" i="52"/>
  <c r="S19" i="52"/>
  <c r="S18" i="52"/>
  <c r="S17" i="52"/>
  <c r="S16" i="52"/>
  <c r="S15" i="52"/>
  <c r="S14" i="52"/>
  <c r="S13" i="52"/>
  <c r="S12" i="52"/>
  <c r="S11" i="52"/>
  <c r="S10" i="52"/>
  <c r="S9" i="52"/>
  <c r="S8" i="52"/>
  <c r="S7" i="52"/>
  <c r="S6" i="52"/>
  <c r="S5" i="52"/>
  <c r="S4" i="52"/>
  <c r="S3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AA99" i="52"/>
  <c r="AA93" i="52"/>
  <c r="AA87" i="52"/>
  <c r="AA81" i="52"/>
  <c r="AA75" i="52"/>
  <c r="AA69" i="52"/>
  <c r="AA63" i="52"/>
  <c r="AA57" i="52"/>
  <c r="AA51" i="52"/>
  <c r="AA45" i="52"/>
  <c r="AA39" i="52"/>
  <c r="AA33" i="52"/>
  <c r="AA27" i="52"/>
  <c r="AA21" i="52"/>
  <c r="AA15" i="52"/>
  <c r="AA9" i="52"/>
  <c r="AA3" i="52"/>
  <c r="M99" i="52"/>
  <c r="M93" i="52"/>
  <c r="M87" i="52"/>
  <c r="M81" i="52"/>
  <c r="M75" i="52"/>
  <c r="M69" i="52"/>
  <c r="M63" i="52"/>
  <c r="M57" i="52"/>
  <c r="M51" i="52"/>
  <c r="M45" i="52"/>
  <c r="M39" i="52"/>
  <c r="Z99" i="52"/>
  <c r="Z93" i="52"/>
  <c r="Z87" i="52"/>
  <c r="Z81" i="52"/>
  <c r="Z75" i="52"/>
  <c r="Z69" i="52"/>
  <c r="Z63" i="52"/>
  <c r="Z57" i="52"/>
  <c r="Z51" i="52"/>
  <c r="Z45" i="52"/>
  <c r="Z39" i="52"/>
  <c r="Z33" i="52"/>
  <c r="Z27" i="52"/>
  <c r="Z21" i="52"/>
  <c r="Z15" i="52"/>
  <c r="Z9" i="52"/>
  <c r="Z3" i="52"/>
  <c r="L99" i="52"/>
  <c r="L93" i="52"/>
  <c r="L87" i="52"/>
  <c r="L81" i="52"/>
  <c r="L75" i="52"/>
  <c r="L69" i="52"/>
  <c r="L63" i="52"/>
  <c r="L57" i="52"/>
  <c r="L51" i="52"/>
  <c r="L45" i="52"/>
  <c r="L39" i="52"/>
  <c r="X99" i="52"/>
  <c r="X93" i="52"/>
  <c r="X87" i="52"/>
  <c r="X81" i="52"/>
  <c r="X75" i="52"/>
  <c r="X69" i="52"/>
  <c r="X63" i="52"/>
  <c r="X57" i="52"/>
  <c r="X51" i="52"/>
  <c r="X45" i="52"/>
  <c r="X39" i="52"/>
  <c r="X33" i="52"/>
  <c r="X27" i="52"/>
  <c r="X21" i="52"/>
  <c r="X15" i="52"/>
  <c r="X9" i="52"/>
  <c r="X3" i="52"/>
  <c r="J99" i="52"/>
  <c r="J93" i="52"/>
  <c r="J87" i="52"/>
  <c r="J81" i="52"/>
  <c r="J75" i="52"/>
  <c r="J69" i="52"/>
  <c r="J63" i="52"/>
  <c r="J57" i="52"/>
  <c r="J51" i="52"/>
  <c r="J45" i="52"/>
  <c r="J39" i="52"/>
  <c r="W99" i="52"/>
  <c r="W93" i="52"/>
  <c r="W87" i="52"/>
  <c r="W81" i="52"/>
  <c r="W75" i="52"/>
  <c r="W69" i="52"/>
  <c r="W63" i="52"/>
  <c r="W57" i="52"/>
  <c r="W51" i="52"/>
  <c r="W45" i="52"/>
  <c r="W39" i="52"/>
  <c r="W33" i="52"/>
  <c r="W27" i="52"/>
  <c r="W21" i="52"/>
  <c r="W15" i="52"/>
  <c r="W9" i="52"/>
  <c r="W3" i="52"/>
  <c r="I99" i="52"/>
  <c r="I93" i="52"/>
  <c r="I87" i="52"/>
  <c r="I81" i="52"/>
  <c r="I75" i="52"/>
  <c r="I69" i="52"/>
  <c r="I63" i="52"/>
  <c r="I57" i="52"/>
  <c r="I51" i="52"/>
  <c r="I45" i="52"/>
  <c r="I39" i="52"/>
  <c r="U99" i="52"/>
  <c r="U93" i="52"/>
  <c r="U87" i="52"/>
  <c r="U81" i="52"/>
  <c r="U75" i="52"/>
  <c r="U69" i="52"/>
  <c r="U63" i="52"/>
  <c r="U57" i="52"/>
  <c r="U51" i="52"/>
  <c r="U45" i="52"/>
  <c r="U39" i="52"/>
  <c r="U33" i="52"/>
  <c r="U21" i="52"/>
  <c r="U27" i="52"/>
  <c r="U15" i="52"/>
  <c r="U9" i="52"/>
  <c r="U3" i="52"/>
  <c r="G99" i="52"/>
  <c r="G93" i="52"/>
  <c r="G87" i="52"/>
  <c r="G81" i="52"/>
  <c r="G75" i="52"/>
  <c r="G69" i="52"/>
  <c r="G63" i="52"/>
  <c r="G57" i="52"/>
  <c r="G51" i="52"/>
  <c r="G45" i="52"/>
  <c r="G39" i="52"/>
  <c r="T99" i="52"/>
  <c r="T93" i="52"/>
  <c r="T87" i="52"/>
  <c r="T81" i="52"/>
  <c r="T75" i="52"/>
  <c r="T69" i="52"/>
  <c r="T63" i="52"/>
  <c r="T57" i="52"/>
  <c r="T51" i="52"/>
  <c r="T45" i="52"/>
  <c r="T39" i="52"/>
  <c r="T33" i="52"/>
  <c r="T27" i="52"/>
  <c r="T21" i="52"/>
  <c r="T15" i="52"/>
  <c r="T9" i="52"/>
  <c r="T3" i="52"/>
  <c r="F99" i="52"/>
  <c r="F93" i="52"/>
  <c r="F87" i="52"/>
  <c r="F81" i="52"/>
  <c r="F75" i="52"/>
  <c r="F69" i="52"/>
  <c r="F63" i="52"/>
  <c r="F57" i="52"/>
  <c r="F51" i="52"/>
  <c r="F45" i="52"/>
  <c r="F39" i="52"/>
  <c r="R99" i="52"/>
  <c r="R93" i="52"/>
  <c r="R87" i="52"/>
  <c r="R81" i="52"/>
  <c r="R75" i="52"/>
  <c r="R69" i="52"/>
  <c r="R63" i="52"/>
  <c r="R57" i="52"/>
  <c r="R51" i="52"/>
  <c r="R45" i="52"/>
  <c r="R39" i="52"/>
  <c r="R33" i="52"/>
  <c r="R27" i="52"/>
  <c r="R21" i="52"/>
  <c r="R15" i="52"/>
  <c r="R9" i="52"/>
  <c r="R3" i="52"/>
  <c r="D99" i="52"/>
  <c r="D93" i="52"/>
  <c r="D87" i="52"/>
  <c r="D81" i="52"/>
  <c r="D75" i="52"/>
  <c r="D69" i="52"/>
  <c r="D63" i="52"/>
  <c r="D57" i="52"/>
  <c r="D51" i="52"/>
  <c r="D45" i="52"/>
  <c r="D39" i="52"/>
  <c r="P99" i="52"/>
  <c r="P93" i="52"/>
  <c r="P87" i="52"/>
  <c r="P81" i="52"/>
  <c r="P75" i="52"/>
  <c r="P69" i="52"/>
  <c r="P63" i="52"/>
  <c r="P57" i="52"/>
  <c r="P51" i="52"/>
  <c r="P45" i="52"/>
  <c r="P39" i="52"/>
  <c r="P33" i="52"/>
  <c r="P27" i="52"/>
  <c r="P21" i="52"/>
  <c r="P15" i="52"/>
  <c r="P9" i="52"/>
  <c r="P3" i="52"/>
  <c r="B99" i="52"/>
  <c r="B93" i="52"/>
  <c r="B87" i="52"/>
  <c r="B81" i="52"/>
  <c r="B75" i="52"/>
  <c r="B69" i="52"/>
  <c r="B63" i="52"/>
  <c r="B57" i="52"/>
  <c r="B51" i="52"/>
  <c r="B45" i="52"/>
  <c r="B39" i="52"/>
  <c r="AN54" i="16"/>
  <c r="AN53" i="16"/>
  <c r="AN52" i="16"/>
  <c r="AN51" i="16"/>
  <c r="AN44" i="16"/>
  <c r="AN43" i="16"/>
  <c r="AN42" i="16"/>
  <c r="AN41" i="16"/>
  <c r="AN35" i="16"/>
  <c r="AN34" i="16"/>
  <c r="AN33" i="16"/>
  <c r="AN32" i="16"/>
  <c r="AN30" i="16"/>
  <c r="AN29" i="16"/>
  <c r="AN28" i="16"/>
  <c r="AN27" i="16"/>
  <c r="AN26" i="16"/>
  <c r="AN25" i="16"/>
  <c r="AN24" i="16"/>
  <c r="AN23" i="16"/>
  <c r="AN21" i="16"/>
  <c r="AN20" i="16"/>
  <c r="AN19" i="16"/>
  <c r="AN18" i="16"/>
  <c r="AN17" i="16"/>
  <c r="AN16" i="16"/>
  <c r="AN15" i="16"/>
  <c r="AN14" i="16"/>
  <c r="AN9" i="16"/>
  <c r="AN13" i="16"/>
  <c r="AN12" i="16"/>
  <c r="AN11" i="16"/>
  <c r="AN10" i="16"/>
  <c r="AN8" i="16"/>
  <c r="AN7" i="16"/>
  <c r="AN6" i="16"/>
  <c r="AN5" i="16"/>
  <c r="H14" i="52"/>
  <c r="H13" i="52"/>
  <c r="H12" i="52"/>
  <c r="H11" i="52"/>
  <c r="H10" i="52"/>
  <c r="H9" i="52"/>
  <c r="K124" i="46" l="1"/>
  <c r="J124" i="46"/>
  <c r="H124" i="46"/>
  <c r="G124" i="46"/>
  <c r="F124" i="46"/>
  <c r="E124" i="46"/>
  <c r="K87" i="46"/>
  <c r="J87" i="46"/>
  <c r="H87" i="46"/>
  <c r="G87" i="46"/>
  <c r="F87" i="46"/>
  <c r="E87" i="46"/>
  <c r="K50" i="46"/>
  <c r="K49" i="46"/>
  <c r="J50" i="46"/>
  <c r="J49" i="46"/>
  <c r="H50" i="46"/>
  <c r="H49" i="46"/>
  <c r="G50" i="46"/>
  <c r="G49" i="46"/>
  <c r="F50" i="46"/>
  <c r="F49" i="46"/>
  <c r="E50" i="46"/>
  <c r="E49" i="46"/>
  <c r="K39" i="46"/>
  <c r="K38" i="46"/>
  <c r="J39" i="46"/>
  <c r="J38" i="46"/>
  <c r="H39" i="46"/>
  <c r="H38" i="46"/>
  <c r="G39" i="46"/>
  <c r="G38" i="46"/>
  <c r="F39" i="46"/>
  <c r="F38" i="46"/>
  <c r="E39" i="46"/>
  <c r="E38" i="46"/>
  <c r="N8" i="52"/>
  <c r="N7" i="52"/>
  <c r="N6" i="52"/>
  <c r="N5" i="52"/>
  <c r="N4" i="52"/>
  <c r="N3" i="52"/>
  <c r="K8" i="52"/>
  <c r="K7" i="52"/>
  <c r="K6" i="52"/>
  <c r="K5" i="52"/>
  <c r="K4" i="52"/>
  <c r="K3" i="52"/>
  <c r="H8" i="52"/>
  <c r="H6" i="52"/>
  <c r="H5" i="52"/>
  <c r="H4" i="52"/>
  <c r="H3" i="52"/>
  <c r="H7" i="52"/>
  <c r="M33" i="52"/>
  <c r="L33" i="52"/>
  <c r="J33" i="52"/>
  <c r="I33" i="52"/>
  <c r="G33" i="52"/>
  <c r="F33" i="52"/>
  <c r="E38" i="52"/>
  <c r="E37" i="52"/>
  <c r="E36" i="52"/>
  <c r="E35" i="52"/>
  <c r="E34" i="52"/>
  <c r="E33" i="52"/>
  <c r="D33" i="52"/>
  <c r="B33" i="52"/>
  <c r="B27" i="52"/>
  <c r="B21" i="52"/>
  <c r="E32" i="52" l="1"/>
  <c r="E31" i="52"/>
  <c r="E30" i="52"/>
  <c r="E29" i="52"/>
  <c r="E28" i="52"/>
  <c r="E27" i="52"/>
  <c r="E25" i="52"/>
  <c r="E24" i="52"/>
  <c r="E23" i="52"/>
  <c r="E22" i="52"/>
  <c r="E21" i="52"/>
  <c r="E26" i="52"/>
  <c r="E20" i="52"/>
  <c r="E19" i="52"/>
  <c r="E18" i="52"/>
  <c r="E17" i="52"/>
  <c r="E16" i="52"/>
  <c r="E15" i="52"/>
  <c r="E8" i="52"/>
  <c r="E7" i="52"/>
  <c r="E14" i="52"/>
  <c r="E13" i="52" l="1"/>
  <c r="E12" i="52"/>
  <c r="E11" i="52"/>
  <c r="E10" i="52"/>
  <c r="E9" i="52"/>
  <c r="E6" i="52"/>
  <c r="E5" i="52"/>
  <c r="E3" i="52"/>
  <c r="E4" i="52"/>
  <c r="Q5" i="31" l="1"/>
  <c r="Q5" i="30"/>
  <c r="I17" i="25"/>
  <c r="I17" i="24"/>
  <c r="I17" i="20" l="1"/>
  <c r="I17" i="19"/>
  <c r="I8" i="7" l="1"/>
  <c r="I8" i="6"/>
  <c r="D7" i="6"/>
  <c r="D7" i="5"/>
  <c r="G151" i="46" l="1"/>
  <c r="G150" i="46"/>
  <c r="G149" i="46"/>
  <c r="G147" i="46"/>
  <c r="G144" i="46"/>
  <c r="G141" i="46"/>
  <c r="G135" i="46"/>
  <c r="G132" i="46"/>
  <c r="G130" i="46"/>
  <c r="G121" i="46"/>
  <c r="G120" i="46"/>
  <c r="G114" i="46"/>
  <c r="G113" i="46"/>
  <c r="G107" i="46"/>
  <c r="G77" i="46"/>
  <c r="G76" i="46"/>
  <c r="G40" i="46"/>
  <c r="H151" i="46" l="1"/>
  <c r="H150" i="46"/>
  <c r="H149" i="46"/>
  <c r="H147" i="46"/>
  <c r="H144" i="46"/>
  <c r="H141" i="46"/>
  <c r="H135" i="46"/>
  <c r="H132" i="46"/>
  <c r="H130" i="46"/>
  <c r="H128" i="46"/>
  <c r="H121" i="46"/>
  <c r="H120" i="46"/>
  <c r="H114" i="46"/>
  <c r="H113" i="46"/>
  <c r="H107" i="46"/>
  <c r="H91" i="46"/>
  <c r="H77" i="46"/>
  <c r="H76" i="46"/>
  <c r="H54" i="46"/>
  <c r="H40" i="46"/>
  <c r="M22" i="6" l="1"/>
  <c r="M22" i="7"/>
  <c r="M22" i="10"/>
  <c r="M22" i="14"/>
  <c r="G128" i="46" s="1"/>
  <c r="M22" i="17"/>
  <c r="M22" i="19"/>
  <c r="M22" i="22"/>
  <c r="M22" i="30"/>
  <c r="M22" i="33"/>
  <c r="M22" i="50"/>
  <c r="M22" i="51"/>
  <c r="M22" i="43"/>
  <c r="M22" i="41"/>
  <c r="L8" i="2" l="1"/>
  <c r="L8" i="1"/>
  <c r="I105" i="46" l="1"/>
  <c r="I64" i="46"/>
  <c r="I59" i="46"/>
  <c r="O33" i="33" l="1"/>
  <c r="Q33" i="33" s="1"/>
  <c r="G33" i="33"/>
  <c r="O32" i="33"/>
  <c r="Q32" i="33" s="1"/>
  <c r="G32" i="33"/>
  <c r="O30" i="33"/>
  <c r="Q30" i="33" s="1"/>
  <c r="G30" i="33"/>
  <c r="O29" i="33"/>
  <c r="Q29" i="33" s="1"/>
  <c r="G29" i="33"/>
  <c r="O33" i="14"/>
  <c r="G33" i="14"/>
  <c r="O32" i="14"/>
  <c r="G32" i="14"/>
  <c r="O30" i="14"/>
  <c r="G30" i="14"/>
  <c r="O29" i="14"/>
  <c r="G29" i="14"/>
  <c r="O33" i="10"/>
  <c r="Q33" i="10" s="1"/>
  <c r="G33" i="10"/>
  <c r="O32" i="10"/>
  <c r="Q32" i="10" s="1"/>
  <c r="G32" i="10"/>
  <c r="O30" i="10"/>
  <c r="Q30" i="10" s="1"/>
  <c r="G30" i="10"/>
  <c r="O29" i="10"/>
  <c r="Q29" i="10" s="1"/>
  <c r="G29" i="10"/>
  <c r="O33" i="50"/>
  <c r="Q33" i="50" s="1"/>
  <c r="G33" i="50"/>
  <c r="I33" i="50" s="1"/>
  <c r="O32" i="50"/>
  <c r="Q32" i="50" s="1"/>
  <c r="G32" i="50"/>
  <c r="I32" i="50" s="1"/>
  <c r="O30" i="50"/>
  <c r="Q30" i="50" s="1"/>
  <c r="G30" i="50"/>
  <c r="I30" i="50" s="1"/>
  <c r="O29" i="50"/>
  <c r="Q29" i="50" s="1"/>
  <c r="G29" i="50"/>
  <c r="I29" i="50" s="1"/>
  <c r="O33" i="51"/>
  <c r="Q33" i="51" s="1"/>
  <c r="G33" i="51"/>
  <c r="I33" i="51" s="1"/>
  <c r="O32" i="51"/>
  <c r="Q32" i="51" s="1"/>
  <c r="G32" i="51"/>
  <c r="I32" i="51" s="1"/>
  <c r="O30" i="51"/>
  <c r="Q30" i="51" s="1"/>
  <c r="G30" i="51"/>
  <c r="I30" i="51" s="1"/>
  <c r="O29" i="51"/>
  <c r="Q29" i="51" s="1"/>
  <c r="G29" i="51"/>
  <c r="I29" i="51" s="1"/>
  <c r="O33" i="43"/>
  <c r="Q33" i="43" s="1"/>
  <c r="G33" i="43"/>
  <c r="O32" i="43"/>
  <c r="Q32" i="43" s="1"/>
  <c r="G32" i="43"/>
  <c r="O30" i="43"/>
  <c r="G30" i="43"/>
  <c r="O29" i="43"/>
  <c r="G29" i="43"/>
  <c r="O33" i="42"/>
  <c r="G33" i="42"/>
  <c r="O32" i="42"/>
  <c r="G32" i="42"/>
  <c r="O30" i="42"/>
  <c r="G30" i="42"/>
  <c r="O29" i="42"/>
  <c r="G29" i="42"/>
  <c r="O33" i="41"/>
  <c r="Q33" i="41" s="1"/>
  <c r="G33" i="41"/>
  <c r="O32" i="41"/>
  <c r="Q32" i="41" s="1"/>
  <c r="G32" i="41"/>
  <c r="O30" i="41"/>
  <c r="G30" i="41"/>
  <c r="O29" i="41"/>
  <c r="G29" i="41"/>
  <c r="O33" i="40"/>
  <c r="G33" i="40"/>
  <c r="O32" i="40"/>
  <c r="G32" i="40"/>
  <c r="O30" i="40"/>
  <c r="G30" i="40"/>
  <c r="O29" i="40"/>
  <c r="G29" i="40"/>
  <c r="O33" i="38"/>
  <c r="G33" i="38"/>
  <c r="O32" i="38"/>
  <c r="G32" i="38"/>
  <c r="O30" i="38"/>
  <c r="G30" i="38"/>
  <c r="O29" i="38"/>
  <c r="G29" i="38"/>
  <c r="O33" i="32"/>
  <c r="G33" i="32"/>
  <c r="O32" i="32"/>
  <c r="G32" i="32"/>
  <c r="O30" i="32"/>
  <c r="G30" i="32"/>
  <c r="O29" i="32"/>
  <c r="G29" i="32"/>
  <c r="O33" i="31"/>
  <c r="G33" i="31"/>
  <c r="O32" i="31"/>
  <c r="G32" i="31"/>
  <c r="O30" i="31"/>
  <c r="G30" i="31"/>
  <c r="O29" i="31"/>
  <c r="G29" i="31"/>
  <c r="O33" i="30"/>
  <c r="Q33" i="30" s="1"/>
  <c r="G33" i="30"/>
  <c r="O32" i="30"/>
  <c r="Q32" i="30" s="1"/>
  <c r="G32" i="30"/>
  <c r="O30" i="30"/>
  <c r="G30" i="30"/>
  <c r="O29" i="30"/>
  <c r="G29" i="30"/>
  <c r="O33" i="28"/>
  <c r="G33" i="28"/>
  <c r="O32" i="28"/>
  <c r="G32" i="28"/>
  <c r="O30" i="28"/>
  <c r="G30" i="28"/>
  <c r="O29" i="28"/>
  <c r="G29" i="28"/>
  <c r="O33" i="25"/>
  <c r="G33" i="25"/>
  <c r="O32" i="25"/>
  <c r="G32" i="25"/>
  <c r="O30" i="25"/>
  <c r="G30" i="25"/>
  <c r="O29" i="25"/>
  <c r="G29" i="25"/>
  <c r="O33" i="24"/>
  <c r="G33" i="24"/>
  <c r="O32" i="24"/>
  <c r="G32" i="24"/>
  <c r="O30" i="24"/>
  <c r="G30" i="24"/>
  <c r="O29" i="24"/>
  <c r="G29" i="24"/>
  <c r="O33" i="23"/>
  <c r="G33" i="23"/>
  <c r="O32" i="23"/>
  <c r="G32" i="23"/>
  <c r="O30" i="23"/>
  <c r="G30" i="23"/>
  <c r="O29" i="23"/>
  <c r="G29" i="23"/>
  <c r="O33" i="22"/>
  <c r="Q33" i="22" s="1"/>
  <c r="G33" i="22"/>
  <c r="O32" i="22"/>
  <c r="Q32" i="22" s="1"/>
  <c r="G32" i="22"/>
  <c r="O30" i="22"/>
  <c r="G30" i="22"/>
  <c r="O29" i="22"/>
  <c r="G29" i="22"/>
  <c r="O33" i="21"/>
  <c r="G33" i="21"/>
  <c r="O32" i="21"/>
  <c r="G32" i="21"/>
  <c r="O30" i="21"/>
  <c r="G30" i="21"/>
  <c r="O29" i="21"/>
  <c r="G29" i="21"/>
  <c r="O33" i="20"/>
  <c r="G33" i="20"/>
  <c r="O32" i="20"/>
  <c r="G32" i="20"/>
  <c r="O30" i="20"/>
  <c r="G30" i="20"/>
  <c r="O29" i="20"/>
  <c r="G29" i="20"/>
  <c r="O33" i="19"/>
  <c r="Q33" i="19" s="1"/>
  <c r="G33" i="19"/>
  <c r="O32" i="19"/>
  <c r="Q32" i="19" s="1"/>
  <c r="G32" i="19"/>
  <c r="O30" i="19"/>
  <c r="G30" i="19"/>
  <c r="O29" i="19"/>
  <c r="G29" i="19"/>
  <c r="O33" i="18"/>
  <c r="G33" i="18"/>
  <c r="O32" i="18"/>
  <c r="G32" i="18"/>
  <c r="O30" i="18"/>
  <c r="G30" i="18"/>
  <c r="O29" i="18"/>
  <c r="G29" i="18"/>
  <c r="O33" i="17"/>
  <c r="Q33" i="17" s="1"/>
  <c r="G33" i="17"/>
  <c r="O32" i="17"/>
  <c r="Q32" i="17" s="1"/>
  <c r="G32" i="17"/>
  <c r="O30" i="17"/>
  <c r="G30" i="17"/>
  <c r="O29" i="17"/>
  <c r="G29" i="17"/>
  <c r="O33" i="15"/>
  <c r="G33" i="15"/>
  <c r="O32" i="15"/>
  <c r="G32" i="15"/>
  <c r="O30" i="15"/>
  <c r="G30" i="15"/>
  <c r="O29" i="15"/>
  <c r="G29" i="15"/>
  <c r="O33" i="13"/>
  <c r="G33" i="13"/>
  <c r="O32" i="13"/>
  <c r="G32" i="13"/>
  <c r="O30" i="13"/>
  <c r="G30" i="13"/>
  <c r="O29" i="13"/>
  <c r="G29" i="13"/>
  <c r="O33" i="12"/>
  <c r="G33" i="12"/>
  <c r="O32" i="12"/>
  <c r="G32" i="12"/>
  <c r="O30" i="12"/>
  <c r="G30" i="12"/>
  <c r="O29" i="12"/>
  <c r="G29" i="12"/>
  <c r="O33" i="11"/>
  <c r="G33" i="11"/>
  <c r="O32" i="11"/>
  <c r="G32" i="11"/>
  <c r="O30" i="11"/>
  <c r="G30" i="11"/>
  <c r="O29" i="11"/>
  <c r="G29" i="11"/>
  <c r="O33" i="9"/>
  <c r="G33" i="9"/>
  <c r="O32" i="9"/>
  <c r="G32" i="9"/>
  <c r="O30" i="9"/>
  <c r="G30" i="9"/>
  <c r="O29" i="9"/>
  <c r="G29" i="9"/>
  <c r="O33" i="8"/>
  <c r="G33" i="8"/>
  <c r="O32" i="8"/>
  <c r="G32" i="8"/>
  <c r="O30" i="8"/>
  <c r="G30" i="8"/>
  <c r="O29" i="8"/>
  <c r="G29" i="8"/>
  <c r="O33" i="7"/>
  <c r="Q33" i="7" s="1"/>
  <c r="G33" i="7"/>
  <c r="O32" i="7"/>
  <c r="Q32" i="7" s="1"/>
  <c r="G32" i="7"/>
  <c r="O30" i="7"/>
  <c r="G30" i="7"/>
  <c r="I30" i="7" s="1"/>
  <c r="O29" i="7"/>
  <c r="G29" i="7"/>
  <c r="I29" i="7" s="1"/>
  <c r="O33" i="6"/>
  <c r="Q33" i="6" s="1"/>
  <c r="G33" i="6"/>
  <c r="O32" i="6"/>
  <c r="Q32" i="6" s="1"/>
  <c r="G32" i="6"/>
  <c r="O30" i="6"/>
  <c r="G30" i="6"/>
  <c r="O29" i="6"/>
  <c r="G29" i="6"/>
  <c r="O33" i="5"/>
  <c r="G33" i="5"/>
  <c r="O32" i="5"/>
  <c r="G32" i="5"/>
  <c r="O30" i="5"/>
  <c r="G30" i="5"/>
  <c r="O29" i="5"/>
  <c r="G29" i="5"/>
  <c r="O33" i="4"/>
  <c r="G33" i="4"/>
  <c r="O32" i="4"/>
  <c r="G32" i="4"/>
  <c r="O30" i="4"/>
  <c r="G30" i="4"/>
  <c r="O29" i="4"/>
  <c r="G29" i="4"/>
  <c r="O33" i="3"/>
  <c r="G33" i="3"/>
  <c r="O32" i="3"/>
  <c r="G32" i="3"/>
  <c r="O30" i="3"/>
  <c r="G30" i="3"/>
  <c r="O29" i="3"/>
  <c r="G29" i="3"/>
  <c r="O33" i="2"/>
  <c r="G33" i="2"/>
  <c r="O32" i="2"/>
  <c r="G32" i="2"/>
  <c r="O30" i="2"/>
  <c r="G30" i="2"/>
  <c r="O29" i="2"/>
  <c r="G29" i="2"/>
  <c r="O35" i="1"/>
  <c r="G35" i="1"/>
  <c r="O34" i="1"/>
  <c r="G34" i="1"/>
  <c r="O31" i="1"/>
  <c r="G31" i="1"/>
  <c r="O30" i="1"/>
  <c r="G30" i="1"/>
  <c r="O33" i="29" l="1"/>
  <c r="G33" i="29"/>
  <c r="O32" i="29"/>
  <c r="G32" i="29"/>
  <c r="O30" i="29"/>
  <c r="G30" i="29"/>
  <c r="G29" i="29"/>
  <c r="I21" i="52" l="1"/>
  <c r="I3" i="52" l="1"/>
  <c r="L7" i="23" l="1"/>
  <c r="K151" i="46" l="1"/>
  <c r="K150" i="46"/>
  <c r="K149" i="46"/>
  <c r="K147" i="46"/>
  <c r="K144" i="46"/>
  <c r="K141" i="46"/>
  <c r="K135" i="46"/>
  <c r="K132" i="46"/>
  <c r="K130" i="46"/>
  <c r="K121" i="46"/>
  <c r="K120" i="46"/>
  <c r="K114" i="46"/>
  <c r="K113" i="46"/>
  <c r="K107" i="46"/>
  <c r="K77" i="46" l="1"/>
  <c r="K76" i="46"/>
  <c r="K40" i="46" l="1"/>
  <c r="K10" i="46"/>
  <c r="J10" i="46" l="1"/>
  <c r="J151" i="46"/>
  <c r="J150" i="46"/>
  <c r="J149" i="46"/>
  <c r="J147" i="46"/>
  <c r="J144" i="46"/>
  <c r="J141" i="46"/>
  <c r="J135" i="46"/>
  <c r="J132" i="46"/>
  <c r="J130" i="46"/>
  <c r="J121" i="46"/>
  <c r="J120" i="46"/>
  <c r="J114" i="46" l="1"/>
  <c r="J113" i="46"/>
  <c r="J107" i="46"/>
  <c r="J77" i="46"/>
  <c r="J76" i="46"/>
  <c r="J40" i="46"/>
  <c r="F150" i="46" l="1"/>
  <c r="E150" i="46"/>
  <c r="E151" i="46" l="1"/>
  <c r="E149" i="46"/>
  <c r="E147" i="46"/>
  <c r="E144" i="46"/>
  <c r="E141" i="46"/>
  <c r="E135" i="46"/>
  <c r="E132" i="46"/>
  <c r="E130" i="46"/>
  <c r="E128" i="46"/>
  <c r="E121" i="46"/>
  <c r="E120" i="46"/>
  <c r="E114" i="46"/>
  <c r="E113" i="46"/>
  <c r="E107" i="46"/>
  <c r="E91" i="46"/>
  <c r="E77" i="46"/>
  <c r="E76" i="46"/>
  <c r="E54" i="46"/>
  <c r="E40" i="46"/>
  <c r="E9" i="46"/>
  <c r="F113" i="46" l="1"/>
  <c r="Q27" i="51" l="1"/>
  <c r="AN49" i="16" s="1"/>
  <c r="O27" i="51"/>
  <c r="L27" i="51"/>
  <c r="I27" i="51"/>
  <c r="AN47" i="16" s="1"/>
  <c r="G27" i="51"/>
  <c r="D27" i="51"/>
  <c r="Q24" i="51"/>
  <c r="P24" i="51"/>
  <c r="O24" i="51"/>
  <c r="N24" i="51"/>
  <c r="M24" i="51"/>
  <c r="L24" i="51"/>
  <c r="I24" i="51"/>
  <c r="H24" i="51"/>
  <c r="G24" i="51"/>
  <c r="F24" i="51"/>
  <c r="E24" i="51"/>
  <c r="D24" i="51"/>
  <c r="E22" i="51"/>
  <c r="Q20" i="51"/>
  <c r="O20" i="51"/>
  <c r="L20" i="51"/>
  <c r="I20" i="51"/>
  <c r="G20" i="51"/>
  <c r="D20" i="51"/>
  <c r="F76" i="46" s="1"/>
  <c r="L19" i="51"/>
  <c r="D19" i="51"/>
  <c r="Q15" i="51"/>
  <c r="AN48" i="16" s="1"/>
  <c r="O15" i="51"/>
  <c r="L15" i="51"/>
  <c r="I15" i="51"/>
  <c r="AN46" i="16" s="1"/>
  <c r="G15" i="51"/>
  <c r="D15" i="51"/>
  <c r="Q12" i="51"/>
  <c r="P12" i="51"/>
  <c r="O12" i="51"/>
  <c r="N12" i="51"/>
  <c r="M12" i="51"/>
  <c r="L12" i="51"/>
  <c r="I12" i="51"/>
  <c r="H12" i="51"/>
  <c r="G12" i="51"/>
  <c r="F12" i="51"/>
  <c r="E12" i="51"/>
  <c r="D12" i="51"/>
  <c r="Q8" i="51"/>
  <c r="O8" i="51"/>
  <c r="Q17" i="51" s="1"/>
  <c r="I150" i="46" s="1"/>
  <c r="L8" i="51"/>
  <c r="I8" i="51"/>
  <c r="G8" i="51"/>
  <c r="D8" i="51"/>
  <c r="L7" i="51"/>
  <c r="D7" i="51"/>
  <c r="I17" i="51" l="1"/>
  <c r="I76" i="46" s="1"/>
  <c r="Q5" i="51"/>
  <c r="I113" i="46" s="1"/>
  <c r="E10" i="51"/>
  <c r="M10" i="51"/>
  <c r="AO54" i="16" l="1"/>
  <c r="AO53" i="16"/>
  <c r="AO52" i="16"/>
  <c r="AO51" i="16"/>
  <c r="AO44" i="16"/>
  <c r="AO45" i="16" s="1"/>
  <c r="AO43" i="16"/>
  <c r="AO42" i="16"/>
  <c r="AO41" i="16"/>
  <c r="AO35" i="16"/>
  <c r="AO34" i="16"/>
  <c r="AO33" i="16"/>
  <c r="AO32" i="16"/>
  <c r="AO30" i="16"/>
  <c r="AO29" i="16"/>
  <c r="AO28" i="16"/>
  <c r="AO27" i="16"/>
  <c r="AO26" i="16"/>
  <c r="AO25" i="16"/>
  <c r="AO24" i="16"/>
  <c r="AO23" i="16"/>
  <c r="AO21" i="16"/>
  <c r="AO20" i="16"/>
  <c r="AO19" i="16"/>
  <c r="AO18" i="16"/>
  <c r="AO17" i="16"/>
  <c r="AO16" i="16"/>
  <c r="AO15" i="16"/>
  <c r="AO14" i="16"/>
  <c r="AO13" i="16"/>
  <c r="AO12" i="16"/>
  <c r="AO11" i="16"/>
  <c r="AO10" i="16"/>
  <c r="AO8" i="16"/>
  <c r="AO7" i="16"/>
  <c r="AO6" i="16"/>
  <c r="AO5" i="16"/>
  <c r="AM54" i="16"/>
  <c r="AM53" i="16"/>
  <c r="AM52" i="16"/>
  <c r="AM51" i="16"/>
  <c r="AM44" i="16"/>
  <c r="AM43" i="16"/>
  <c r="AM42" i="16"/>
  <c r="AM41" i="16"/>
  <c r="AM35" i="16"/>
  <c r="AM34" i="16"/>
  <c r="AM33" i="16"/>
  <c r="AM32" i="16"/>
  <c r="AM30" i="16"/>
  <c r="AM29" i="16"/>
  <c r="AM28" i="16"/>
  <c r="AM27" i="16"/>
  <c r="AM26" i="16"/>
  <c r="AM40" i="16" s="1"/>
  <c r="AM21" i="16"/>
  <c r="AM17" i="16"/>
  <c r="AM13" i="16"/>
  <c r="AM8" i="16"/>
  <c r="AL54" i="16"/>
  <c r="AL53" i="16"/>
  <c r="AL52" i="16"/>
  <c r="AL51" i="16"/>
  <c r="AL44" i="16"/>
  <c r="AL43" i="16"/>
  <c r="AL42" i="16"/>
  <c r="AL41" i="16"/>
  <c r="AL35" i="16"/>
  <c r="AL34" i="16"/>
  <c r="AL33" i="16"/>
  <c r="AL32" i="16"/>
  <c r="AL30" i="16"/>
  <c r="AL29" i="16"/>
  <c r="AL28" i="16"/>
  <c r="AL27" i="16"/>
  <c r="AO55" i="16"/>
  <c r="AO40" i="16"/>
  <c r="AO37" i="16"/>
  <c r="AO36" i="16"/>
  <c r="AO39" i="16"/>
  <c r="AO38" i="16"/>
  <c r="AN55" i="16"/>
  <c r="AN40" i="16"/>
  <c r="AM55" i="16" l="1"/>
  <c r="AN31" i="16"/>
  <c r="AO31" i="16"/>
  <c r="AO22" i="16"/>
  <c r="AO9" i="16"/>
  <c r="AN45" i="16"/>
  <c r="AN36" i="16"/>
  <c r="AM45" i="16"/>
  <c r="AM36" i="16"/>
  <c r="AM31" i="16"/>
  <c r="AL55" i="16"/>
  <c r="AL45" i="16"/>
  <c r="AL36" i="16"/>
  <c r="AL31" i="16"/>
  <c r="F151" i="46"/>
  <c r="F149" i="46"/>
  <c r="F114" i="46" l="1"/>
  <c r="F77" i="46"/>
  <c r="F40" i="46" l="1"/>
  <c r="Q27" i="50" l="1"/>
  <c r="AO49" i="16" s="1"/>
  <c r="O27" i="50"/>
  <c r="L27" i="50"/>
  <c r="I27" i="50"/>
  <c r="AO47" i="16" s="1"/>
  <c r="G27" i="50"/>
  <c r="D27" i="50"/>
  <c r="Q24" i="50"/>
  <c r="P24" i="50"/>
  <c r="O24" i="50"/>
  <c r="N24" i="50"/>
  <c r="M24" i="50"/>
  <c r="L24" i="50"/>
  <c r="I24" i="50"/>
  <c r="H24" i="50"/>
  <c r="G24" i="50"/>
  <c r="F24" i="50"/>
  <c r="E24" i="50"/>
  <c r="D24" i="50"/>
  <c r="Q20" i="50"/>
  <c r="O20" i="50"/>
  <c r="L20" i="50"/>
  <c r="I20" i="50"/>
  <c r="G20" i="50"/>
  <c r="Q5" i="50" s="1"/>
  <c r="I114" i="46" s="1"/>
  <c r="D20" i="50"/>
  <c r="L19" i="50"/>
  <c r="D19" i="50"/>
  <c r="Q15" i="50"/>
  <c r="AO48" i="16" s="1"/>
  <c r="O15" i="50"/>
  <c r="L15" i="50"/>
  <c r="I15" i="50"/>
  <c r="AO46" i="16" s="1"/>
  <c r="G15" i="50"/>
  <c r="D15" i="50"/>
  <c r="Q12" i="50"/>
  <c r="P12" i="50"/>
  <c r="O12" i="50"/>
  <c r="N12" i="50"/>
  <c r="M12" i="50"/>
  <c r="L12" i="50"/>
  <c r="I12" i="50"/>
  <c r="H12" i="50"/>
  <c r="G12" i="50"/>
  <c r="F12" i="50"/>
  <c r="E12" i="50"/>
  <c r="D12" i="50"/>
  <c r="M10" i="50"/>
  <c r="E10" i="50"/>
  <c r="Q8" i="50"/>
  <c r="O8" i="50"/>
  <c r="L8" i="50"/>
  <c r="Q17" i="50" s="1"/>
  <c r="I151" i="46" s="1"/>
  <c r="I8" i="50"/>
  <c r="I17" i="50" s="1"/>
  <c r="I77" i="46" s="1"/>
  <c r="G8" i="50"/>
  <c r="D8" i="50"/>
  <c r="L7" i="50"/>
  <c r="D7" i="50"/>
  <c r="E22" i="50" l="1"/>
  <c r="Q27" i="43"/>
  <c r="O27" i="43"/>
  <c r="L27" i="43"/>
  <c r="I27" i="43"/>
  <c r="G27" i="43"/>
  <c r="D27" i="43"/>
  <c r="Q24" i="43"/>
  <c r="P24" i="43"/>
  <c r="O24" i="43"/>
  <c r="N24" i="43"/>
  <c r="M24" i="43"/>
  <c r="L24" i="43"/>
  <c r="I24" i="43"/>
  <c r="H24" i="43"/>
  <c r="G24" i="43"/>
  <c r="F24" i="43"/>
  <c r="E24" i="43"/>
  <c r="D24" i="43"/>
  <c r="Q20" i="43"/>
  <c r="O20" i="43"/>
  <c r="L20" i="43"/>
  <c r="I20" i="43"/>
  <c r="G20" i="43"/>
  <c r="D20" i="43"/>
  <c r="L19" i="43"/>
  <c r="D19" i="43"/>
  <c r="Q15" i="43"/>
  <c r="O15" i="43"/>
  <c r="L15" i="43"/>
  <c r="I15" i="43"/>
  <c r="G15" i="43"/>
  <c r="D15" i="43"/>
  <c r="Q12" i="43"/>
  <c r="P12" i="43"/>
  <c r="O12" i="43"/>
  <c r="N12" i="43"/>
  <c r="M12" i="43"/>
  <c r="L12" i="43"/>
  <c r="I12" i="43"/>
  <c r="H12" i="43"/>
  <c r="G12" i="43"/>
  <c r="F12" i="43"/>
  <c r="E12" i="43"/>
  <c r="D12" i="43"/>
  <c r="O8" i="43"/>
  <c r="Q8" i="43" s="1"/>
  <c r="L8" i="43"/>
  <c r="G8" i="43"/>
  <c r="I8" i="43" s="1"/>
  <c r="D8" i="43"/>
  <c r="L7" i="43"/>
  <c r="D7" i="43"/>
  <c r="Q27" i="42"/>
  <c r="AL49" i="16" s="1"/>
  <c r="O27" i="42"/>
  <c r="L27" i="42"/>
  <c r="I27" i="42"/>
  <c r="AL47" i="16" s="1"/>
  <c r="G27" i="42"/>
  <c r="D27" i="42"/>
  <c r="Q24" i="42"/>
  <c r="P24" i="42"/>
  <c r="O24" i="42"/>
  <c r="N24" i="42"/>
  <c r="M24" i="42"/>
  <c r="L24" i="42"/>
  <c r="I24" i="42"/>
  <c r="H24" i="42"/>
  <c r="G24" i="42"/>
  <c r="F24" i="42"/>
  <c r="E24" i="42"/>
  <c r="D24" i="42"/>
  <c r="O20" i="42"/>
  <c r="Q20" i="42" s="1"/>
  <c r="L20" i="42"/>
  <c r="G20" i="42"/>
  <c r="D20" i="42"/>
  <c r="L19" i="42"/>
  <c r="D19" i="42"/>
  <c r="Q15" i="42"/>
  <c r="AL48" i="16" s="1"/>
  <c r="O15" i="42"/>
  <c r="L15" i="42"/>
  <c r="I15" i="42"/>
  <c r="AL46" i="16" s="1"/>
  <c r="G15" i="42"/>
  <c r="D15" i="42"/>
  <c r="Q12" i="42"/>
  <c r="P12" i="42"/>
  <c r="O12" i="42"/>
  <c r="N12" i="42"/>
  <c r="M12" i="42"/>
  <c r="L12" i="42"/>
  <c r="I12" i="42"/>
  <c r="H12" i="42"/>
  <c r="G12" i="42"/>
  <c r="F12" i="42"/>
  <c r="E12" i="42"/>
  <c r="D12" i="42"/>
  <c r="O8" i="42"/>
  <c r="L8" i="42"/>
  <c r="G8" i="42"/>
  <c r="I8" i="42" s="1"/>
  <c r="D8" i="42"/>
  <c r="L7" i="42"/>
  <c r="D7" i="42"/>
  <c r="Q27" i="41"/>
  <c r="O27" i="41"/>
  <c r="L27" i="41"/>
  <c r="I27" i="41"/>
  <c r="G27" i="41"/>
  <c r="D27" i="41"/>
  <c r="Q24" i="41"/>
  <c r="P24" i="41"/>
  <c r="O24" i="41"/>
  <c r="N24" i="41"/>
  <c r="M24" i="41"/>
  <c r="L24" i="41"/>
  <c r="I24" i="41"/>
  <c r="H24" i="41"/>
  <c r="G24" i="41"/>
  <c r="F24" i="41"/>
  <c r="E24" i="41"/>
  <c r="D24" i="41"/>
  <c r="Q20" i="41"/>
  <c r="O20" i="41"/>
  <c r="L20" i="41"/>
  <c r="I20" i="41"/>
  <c r="G20" i="41"/>
  <c r="D20" i="41"/>
  <c r="L19" i="41"/>
  <c r="D19" i="41"/>
  <c r="E73" i="46" s="1"/>
  <c r="Q15" i="41"/>
  <c r="O15" i="41"/>
  <c r="L15" i="41"/>
  <c r="I15" i="41"/>
  <c r="G15" i="41"/>
  <c r="D15" i="41"/>
  <c r="Q12" i="41"/>
  <c r="P12" i="41"/>
  <c r="O12" i="41"/>
  <c r="N12" i="41"/>
  <c r="M12" i="41"/>
  <c r="L12" i="41"/>
  <c r="I12" i="41"/>
  <c r="H12" i="41"/>
  <c r="G12" i="41"/>
  <c r="F12" i="41"/>
  <c r="E12" i="41"/>
  <c r="D12" i="41"/>
  <c r="O8" i="41"/>
  <c r="Q8" i="41" s="1"/>
  <c r="L8" i="41"/>
  <c r="I8" i="41"/>
  <c r="G8" i="41"/>
  <c r="D8" i="41"/>
  <c r="L7" i="41"/>
  <c r="E110" i="46" s="1"/>
  <c r="D7" i="41"/>
  <c r="E36" i="46" s="1"/>
  <c r="Q27" i="40"/>
  <c r="O27" i="40"/>
  <c r="L27" i="40"/>
  <c r="I27" i="40"/>
  <c r="G27" i="40"/>
  <c r="D27" i="40"/>
  <c r="Q24" i="40"/>
  <c r="P24" i="40"/>
  <c r="O24" i="40"/>
  <c r="N24" i="40"/>
  <c r="M24" i="40"/>
  <c r="L24" i="40"/>
  <c r="I24" i="40"/>
  <c r="H24" i="40"/>
  <c r="G24" i="40"/>
  <c r="F24" i="40"/>
  <c r="E24" i="40"/>
  <c r="D24" i="40"/>
  <c r="O20" i="40"/>
  <c r="Q20" i="40" s="1"/>
  <c r="L20" i="40"/>
  <c r="I20" i="40"/>
  <c r="G20" i="40"/>
  <c r="D20" i="40"/>
  <c r="L19" i="40"/>
  <c r="E146" i="46" s="1"/>
  <c r="D19" i="40"/>
  <c r="E72" i="46" s="1"/>
  <c r="Q15" i="40"/>
  <c r="O15" i="40"/>
  <c r="L15" i="40"/>
  <c r="I15" i="40"/>
  <c r="G15" i="40"/>
  <c r="D15" i="40"/>
  <c r="Q12" i="40"/>
  <c r="P12" i="40"/>
  <c r="O12" i="40"/>
  <c r="N12" i="40"/>
  <c r="M12" i="40"/>
  <c r="L12" i="40"/>
  <c r="I12" i="40"/>
  <c r="H12" i="40"/>
  <c r="G12" i="40"/>
  <c r="F12" i="40"/>
  <c r="E12" i="40"/>
  <c r="D12" i="40"/>
  <c r="O8" i="40"/>
  <c r="L8" i="40"/>
  <c r="I8" i="40"/>
  <c r="G8" i="40"/>
  <c r="D8" i="40"/>
  <c r="L7" i="40"/>
  <c r="E109" i="46" s="1"/>
  <c r="D7" i="40"/>
  <c r="E35" i="46" s="1"/>
  <c r="Q27" i="38"/>
  <c r="O27" i="38"/>
  <c r="L27" i="38"/>
  <c r="I27" i="38"/>
  <c r="G27" i="38"/>
  <c r="D27" i="38"/>
  <c r="Q24" i="38"/>
  <c r="P24" i="38"/>
  <c r="O24" i="38"/>
  <c r="N24" i="38"/>
  <c r="M24" i="38"/>
  <c r="L24" i="38"/>
  <c r="I24" i="38"/>
  <c r="H24" i="38"/>
  <c r="G24" i="38"/>
  <c r="F24" i="38"/>
  <c r="E24" i="38"/>
  <c r="D24" i="38"/>
  <c r="O20" i="38"/>
  <c r="Q20" i="38" s="1"/>
  <c r="L20" i="38"/>
  <c r="G20" i="38"/>
  <c r="I20" i="38" s="1"/>
  <c r="D20" i="38"/>
  <c r="L19" i="38"/>
  <c r="E145" i="46" s="1"/>
  <c r="D19" i="38"/>
  <c r="E71" i="46" s="1"/>
  <c r="Q15" i="38"/>
  <c r="O15" i="38"/>
  <c r="L15" i="38"/>
  <c r="I15" i="38"/>
  <c r="G15" i="38"/>
  <c r="D15" i="38"/>
  <c r="Q12" i="38"/>
  <c r="P12" i="38"/>
  <c r="O12" i="38"/>
  <c r="N12" i="38"/>
  <c r="M12" i="38"/>
  <c r="L12" i="38"/>
  <c r="I12" i="38"/>
  <c r="H12" i="38"/>
  <c r="G12" i="38"/>
  <c r="F12" i="38"/>
  <c r="E12" i="38"/>
  <c r="D12" i="38"/>
  <c r="O8" i="38"/>
  <c r="Q8" i="38" s="1"/>
  <c r="L8" i="38"/>
  <c r="G8" i="38"/>
  <c r="D8" i="38"/>
  <c r="L7" i="38"/>
  <c r="E108" i="46" s="1"/>
  <c r="D7" i="38"/>
  <c r="E34" i="46" s="1"/>
  <c r="Q27" i="33"/>
  <c r="O27" i="33"/>
  <c r="L27" i="33"/>
  <c r="I27" i="33"/>
  <c r="G27" i="33"/>
  <c r="D27" i="33"/>
  <c r="Q24" i="33"/>
  <c r="P24" i="33"/>
  <c r="O24" i="33"/>
  <c r="N24" i="33"/>
  <c r="M24" i="33"/>
  <c r="L24" i="33"/>
  <c r="I24" i="33"/>
  <c r="H24" i="33"/>
  <c r="G24" i="33"/>
  <c r="F24" i="33"/>
  <c r="E24" i="33"/>
  <c r="D24" i="33"/>
  <c r="Q20" i="33"/>
  <c r="O20" i="33"/>
  <c r="L20" i="33"/>
  <c r="I20" i="33"/>
  <c r="G20" i="33"/>
  <c r="D20" i="33"/>
  <c r="L19" i="33"/>
  <c r="D19" i="33"/>
  <c r="E70" i="46" s="1"/>
  <c r="Q15" i="33"/>
  <c r="O15" i="33"/>
  <c r="L15" i="33"/>
  <c r="I15" i="33"/>
  <c r="G15" i="33"/>
  <c r="D15" i="33"/>
  <c r="Q12" i="33"/>
  <c r="P12" i="33"/>
  <c r="O12" i="33"/>
  <c r="N12" i="33"/>
  <c r="M12" i="33"/>
  <c r="L12" i="33"/>
  <c r="I12" i="33"/>
  <c r="H12" i="33"/>
  <c r="G12" i="33"/>
  <c r="F12" i="33"/>
  <c r="E12" i="33"/>
  <c r="D12" i="33"/>
  <c r="Q8" i="33"/>
  <c r="O8" i="33"/>
  <c r="Q17" i="33" s="1"/>
  <c r="I144" i="46" s="1"/>
  <c r="L8" i="33"/>
  <c r="G8" i="33"/>
  <c r="D8" i="33"/>
  <c r="L7" i="33"/>
  <c r="D7" i="33"/>
  <c r="E33" i="46" s="1"/>
  <c r="Q27" i="32"/>
  <c r="O27" i="32"/>
  <c r="L27" i="32"/>
  <c r="I27" i="32"/>
  <c r="G27" i="32"/>
  <c r="D27" i="32"/>
  <c r="Q24" i="32"/>
  <c r="P24" i="32"/>
  <c r="O24" i="32"/>
  <c r="N24" i="32"/>
  <c r="M24" i="32"/>
  <c r="L24" i="32"/>
  <c r="I24" i="32"/>
  <c r="H24" i="32"/>
  <c r="G24" i="32"/>
  <c r="F24" i="32"/>
  <c r="E24" i="32"/>
  <c r="D24" i="32"/>
  <c r="O20" i="32"/>
  <c r="Q20" i="32" s="1"/>
  <c r="L20" i="32"/>
  <c r="I20" i="32"/>
  <c r="G20" i="32"/>
  <c r="D20" i="32"/>
  <c r="L19" i="32"/>
  <c r="E143" i="46" s="1"/>
  <c r="D19" i="32"/>
  <c r="E69" i="46" s="1"/>
  <c r="Q15" i="32"/>
  <c r="O15" i="32"/>
  <c r="L15" i="32"/>
  <c r="I15" i="32"/>
  <c r="G15" i="32"/>
  <c r="D15" i="32"/>
  <c r="Q12" i="32"/>
  <c r="P12" i="32"/>
  <c r="O12" i="32"/>
  <c r="N12" i="32"/>
  <c r="M12" i="32"/>
  <c r="L12" i="32"/>
  <c r="I12" i="32"/>
  <c r="H12" i="32"/>
  <c r="G12" i="32"/>
  <c r="F12" i="32"/>
  <c r="E12" i="32"/>
  <c r="D12" i="32"/>
  <c r="O8" i="32"/>
  <c r="L8" i="32"/>
  <c r="G8" i="32"/>
  <c r="D8" i="32"/>
  <c r="L7" i="32"/>
  <c r="E106" i="46" s="1"/>
  <c r="D7" i="32"/>
  <c r="E32" i="46" s="1"/>
  <c r="Q27" i="31"/>
  <c r="O27" i="31"/>
  <c r="L27" i="31"/>
  <c r="I27" i="31"/>
  <c r="G27" i="31"/>
  <c r="D27" i="31"/>
  <c r="Q24" i="31"/>
  <c r="P24" i="31"/>
  <c r="O24" i="31"/>
  <c r="N24" i="31"/>
  <c r="M24" i="31"/>
  <c r="L24" i="31"/>
  <c r="I24" i="31"/>
  <c r="H24" i="31"/>
  <c r="G24" i="31"/>
  <c r="F24" i="31"/>
  <c r="E24" i="31"/>
  <c r="D24" i="31"/>
  <c r="O20" i="31"/>
  <c r="L20" i="31"/>
  <c r="I20" i="31"/>
  <c r="G20" i="31"/>
  <c r="D20" i="31"/>
  <c r="L19" i="31"/>
  <c r="E142" i="46" s="1"/>
  <c r="D19" i="31"/>
  <c r="E68" i="46" s="1"/>
  <c r="Q15" i="31"/>
  <c r="O15" i="31"/>
  <c r="L15" i="31"/>
  <c r="I15" i="31"/>
  <c r="G15" i="31"/>
  <c r="D15" i="31"/>
  <c r="Q12" i="31"/>
  <c r="P12" i="31"/>
  <c r="O12" i="31"/>
  <c r="N12" i="31"/>
  <c r="M12" i="31"/>
  <c r="L12" i="31"/>
  <c r="I12" i="31"/>
  <c r="H12" i="31"/>
  <c r="G12" i="31"/>
  <c r="F12" i="31"/>
  <c r="E12" i="31"/>
  <c r="D12" i="31"/>
  <c r="O8" i="31"/>
  <c r="L8" i="31"/>
  <c r="G8" i="31"/>
  <c r="D8" i="31"/>
  <c r="L7" i="31"/>
  <c r="E105" i="46" s="1"/>
  <c r="D7" i="31"/>
  <c r="E31" i="46" s="1"/>
  <c r="Q27" i="30"/>
  <c r="O27" i="30"/>
  <c r="L27" i="30"/>
  <c r="I27" i="30"/>
  <c r="G27" i="30"/>
  <c r="D27" i="30"/>
  <c r="Q24" i="30"/>
  <c r="P24" i="30"/>
  <c r="O24" i="30"/>
  <c r="N24" i="30"/>
  <c r="M24" i="30"/>
  <c r="L24" i="30"/>
  <c r="I24" i="30"/>
  <c r="H24" i="30"/>
  <c r="G24" i="30"/>
  <c r="F24" i="30"/>
  <c r="E24" i="30"/>
  <c r="D24" i="30"/>
  <c r="Q20" i="30"/>
  <c r="O20" i="30"/>
  <c r="L20" i="30"/>
  <c r="G20" i="30"/>
  <c r="E22" i="30" s="1"/>
  <c r="G67" i="46" s="1"/>
  <c r="D20" i="30"/>
  <c r="L19" i="30"/>
  <c r="D19" i="30"/>
  <c r="E67" i="46" s="1"/>
  <c r="Q15" i="30"/>
  <c r="O15" i="30"/>
  <c r="L15" i="30"/>
  <c r="I15" i="30"/>
  <c r="G15" i="30"/>
  <c r="D15" i="30"/>
  <c r="Q12" i="30"/>
  <c r="P12" i="30"/>
  <c r="O12" i="30"/>
  <c r="N12" i="30"/>
  <c r="M12" i="30"/>
  <c r="L12" i="30"/>
  <c r="I12" i="30"/>
  <c r="H12" i="30"/>
  <c r="G12" i="30"/>
  <c r="F12" i="30"/>
  <c r="E12" i="30"/>
  <c r="D12" i="30"/>
  <c r="O8" i="30"/>
  <c r="L8" i="30"/>
  <c r="G8" i="30"/>
  <c r="I8" i="30" s="1"/>
  <c r="D8" i="30"/>
  <c r="L7" i="30"/>
  <c r="E104" i="46" s="1"/>
  <c r="D7" i="30"/>
  <c r="E30" i="46" s="1"/>
  <c r="Q27" i="29"/>
  <c r="O27" i="29"/>
  <c r="L27" i="29"/>
  <c r="I27" i="29"/>
  <c r="G27" i="29"/>
  <c r="D27" i="29"/>
  <c r="Q24" i="29"/>
  <c r="P24" i="29"/>
  <c r="O24" i="29"/>
  <c r="N24" i="29"/>
  <c r="M24" i="29"/>
  <c r="L24" i="29"/>
  <c r="I24" i="29"/>
  <c r="H24" i="29"/>
  <c r="G24" i="29"/>
  <c r="F24" i="29"/>
  <c r="E24" i="29"/>
  <c r="D24" i="29"/>
  <c r="O20" i="29"/>
  <c r="L20" i="29"/>
  <c r="G20" i="29"/>
  <c r="I20" i="29" s="1"/>
  <c r="D20" i="29"/>
  <c r="L19" i="29"/>
  <c r="E140" i="46" s="1"/>
  <c r="D19" i="29"/>
  <c r="E66" i="46" s="1"/>
  <c r="Q15" i="29"/>
  <c r="O15" i="29"/>
  <c r="L15" i="29"/>
  <c r="I15" i="29"/>
  <c r="G15" i="29"/>
  <c r="D15" i="29"/>
  <c r="Q12" i="29"/>
  <c r="P12" i="29"/>
  <c r="O12" i="29"/>
  <c r="N12" i="29"/>
  <c r="M12" i="29"/>
  <c r="L12" i="29"/>
  <c r="I12" i="29"/>
  <c r="H12" i="29"/>
  <c r="G12" i="29"/>
  <c r="F12" i="29"/>
  <c r="E12" i="29"/>
  <c r="D12" i="29"/>
  <c r="O8" i="29"/>
  <c r="L8" i="29"/>
  <c r="G8" i="29"/>
  <c r="D8" i="29"/>
  <c r="L7" i="29"/>
  <c r="E103" i="46" s="1"/>
  <c r="D7" i="29"/>
  <c r="E29" i="46" s="1"/>
  <c r="Q27" i="28"/>
  <c r="O27" i="28"/>
  <c r="L27" i="28"/>
  <c r="I27" i="28"/>
  <c r="G27" i="28"/>
  <c r="D27" i="28"/>
  <c r="Q24" i="28"/>
  <c r="P24" i="28"/>
  <c r="O24" i="28"/>
  <c r="N24" i="28"/>
  <c r="M24" i="28"/>
  <c r="L24" i="28"/>
  <c r="I24" i="28"/>
  <c r="H24" i="28"/>
  <c r="G24" i="28"/>
  <c r="F24" i="28"/>
  <c r="E24" i="28"/>
  <c r="D24" i="28"/>
  <c r="Q20" i="28"/>
  <c r="O20" i="28"/>
  <c r="L20" i="28"/>
  <c r="I20" i="28"/>
  <c r="G20" i="28"/>
  <c r="D20" i="28"/>
  <c r="L19" i="28"/>
  <c r="E139" i="46" s="1"/>
  <c r="D19" i="28"/>
  <c r="E65" i="46" s="1"/>
  <c r="Q15" i="28"/>
  <c r="O15" i="28"/>
  <c r="L15" i="28"/>
  <c r="I15" i="28"/>
  <c r="G15" i="28"/>
  <c r="D15" i="28"/>
  <c r="Q12" i="28"/>
  <c r="P12" i="28"/>
  <c r="O12" i="28"/>
  <c r="N12" i="28"/>
  <c r="M12" i="28"/>
  <c r="L12" i="28"/>
  <c r="I12" i="28"/>
  <c r="H12" i="28"/>
  <c r="G12" i="28"/>
  <c r="F12" i="28"/>
  <c r="E12" i="28"/>
  <c r="D12" i="28"/>
  <c r="Q8" i="28"/>
  <c r="O8" i="28"/>
  <c r="L8" i="28"/>
  <c r="G8" i="28"/>
  <c r="D8" i="28"/>
  <c r="L7" i="28"/>
  <c r="E102" i="46" s="1"/>
  <c r="D7" i="28"/>
  <c r="E28" i="46" s="1"/>
  <c r="Q27" i="25"/>
  <c r="O27" i="25"/>
  <c r="L27" i="25"/>
  <c r="I27" i="25"/>
  <c r="G27" i="25"/>
  <c r="D27" i="25"/>
  <c r="Q24" i="25"/>
  <c r="P24" i="25"/>
  <c r="O24" i="25"/>
  <c r="N24" i="25"/>
  <c r="M24" i="25"/>
  <c r="L24" i="25"/>
  <c r="I24" i="25"/>
  <c r="H24" i="25"/>
  <c r="G24" i="25"/>
  <c r="F24" i="25"/>
  <c r="E24" i="25"/>
  <c r="D24" i="25"/>
  <c r="O20" i="25"/>
  <c r="Q20" i="25" s="1"/>
  <c r="L20" i="25"/>
  <c r="G20" i="25"/>
  <c r="I20" i="25" s="1"/>
  <c r="D20" i="25"/>
  <c r="L19" i="25"/>
  <c r="E138" i="46" s="1"/>
  <c r="D19" i="25"/>
  <c r="E64" i="46" s="1"/>
  <c r="Q15" i="25"/>
  <c r="O15" i="25"/>
  <c r="L15" i="25"/>
  <c r="I15" i="25"/>
  <c r="G15" i="25"/>
  <c r="D15" i="25"/>
  <c r="Q12" i="25"/>
  <c r="P12" i="25"/>
  <c r="O12" i="25"/>
  <c r="N12" i="25"/>
  <c r="M12" i="25"/>
  <c r="L12" i="25"/>
  <c r="I12" i="25"/>
  <c r="H12" i="25"/>
  <c r="G12" i="25"/>
  <c r="F12" i="25"/>
  <c r="E12" i="25"/>
  <c r="D12" i="25"/>
  <c r="O8" i="25"/>
  <c r="Q8" i="25" s="1"/>
  <c r="L8" i="25"/>
  <c r="G8" i="25"/>
  <c r="D8" i="25"/>
  <c r="L7" i="25"/>
  <c r="E101" i="46" s="1"/>
  <c r="D7" i="25"/>
  <c r="E27" i="46" s="1"/>
  <c r="Q27" i="24"/>
  <c r="O27" i="24"/>
  <c r="L27" i="24"/>
  <c r="I27" i="24"/>
  <c r="G27" i="24"/>
  <c r="D27" i="24"/>
  <c r="Q24" i="24"/>
  <c r="P24" i="24"/>
  <c r="O24" i="24"/>
  <c r="N24" i="24"/>
  <c r="M24" i="24"/>
  <c r="L24" i="24"/>
  <c r="I24" i="24"/>
  <c r="H24" i="24"/>
  <c r="G24" i="24"/>
  <c r="F24" i="24"/>
  <c r="E24" i="24"/>
  <c r="D24" i="24"/>
  <c r="O20" i="24"/>
  <c r="Q20" i="24" s="1"/>
  <c r="L20" i="24"/>
  <c r="G20" i="24"/>
  <c r="D20" i="24"/>
  <c r="L19" i="24"/>
  <c r="E137" i="46" s="1"/>
  <c r="D19" i="24"/>
  <c r="E63" i="46" s="1"/>
  <c r="Q15" i="24"/>
  <c r="O15" i="24"/>
  <c r="L15" i="24"/>
  <c r="I15" i="24"/>
  <c r="G15" i="24"/>
  <c r="D15" i="24"/>
  <c r="Q12" i="24"/>
  <c r="P12" i="24"/>
  <c r="O12" i="24"/>
  <c r="N12" i="24"/>
  <c r="M12" i="24"/>
  <c r="L12" i="24"/>
  <c r="I12" i="24"/>
  <c r="H12" i="24"/>
  <c r="G12" i="24"/>
  <c r="F12" i="24"/>
  <c r="E12" i="24"/>
  <c r="D12" i="24"/>
  <c r="O8" i="24"/>
  <c r="L8" i="24"/>
  <c r="G8" i="24"/>
  <c r="D8" i="24"/>
  <c r="L7" i="24"/>
  <c r="E100" i="46" s="1"/>
  <c r="D7" i="24"/>
  <c r="E26" i="46" s="1"/>
  <c r="Q27" i="23"/>
  <c r="O27" i="23"/>
  <c r="L27" i="23"/>
  <c r="I27" i="23"/>
  <c r="G27" i="23"/>
  <c r="D27" i="23"/>
  <c r="Q24" i="23"/>
  <c r="P24" i="23"/>
  <c r="O24" i="23"/>
  <c r="N24" i="23"/>
  <c r="M24" i="23"/>
  <c r="L24" i="23"/>
  <c r="I24" i="23"/>
  <c r="H24" i="23"/>
  <c r="G24" i="23"/>
  <c r="F24" i="23"/>
  <c r="E24" i="23"/>
  <c r="D24" i="23"/>
  <c r="O20" i="23"/>
  <c r="L20" i="23"/>
  <c r="G20" i="23"/>
  <c r="I20" i="23" s="1"/>
  <c r="D20" i="23"/>
  <c r="L19" i="23"/>
  <c r="E136" i="46" s="1"/>
  <c r="D19" i="23"/>
  <c r="E62" i="46" s="1"/>
  <c r="Q15" i="23"/>
  <c r="O15" i="23"/>
  <c r="L15" i="23"/>
  <c r="I15" i="23"/>
  <c r="G15" i="23"/>
  <c r="D15" i="23"/>
  <c r="Q12" i="23"/>
  <c r="P12" i="23"/>
  <c r="O12" i="23"/>
  <c r="N12" i="23"/>
  <c r="M12" i="23"/>
  <c r="L12" i="23"/>
  <c r="I12" i="23"/>
  <c r="H12" i="23"/>
  <c r="G12" i="23"/>
  <c r="F12" i="23"/>
  <c r="E12" i="23"/>
  <c r="D12" i="23"/>
  <c r="O8" i="23"/>
  <c r="L8" i="23"/>
  <c r="I8" i="23"/>
  <c r="G8" i="23"/>
  <c r="D8" i="23"/>
  <c r="E99" i="46"/>
  <c r="D7" i="23"/>
  <c r="E25" i="46" s="1"/>
  <c r="Q27" i="22"/>
  <c r="O27" i="22"/>
  <c r="L27" i="22"/>
  <c r="I27" i="22"/>
  <c r="G27" i="22"/>
  <c r="D27" i="22"/>
  <c r="Q24" i="22"/>
  <c r="P24" i="22"/>
  <c r="O24" i="22"/>
  <c r="N24" i="22"/>
  <c r="M24" i="22"/>
  <c r="L24" i="22"/>
  <c r="I24" i="22"/>
  <c r="H24" i="22"/>
  <c r="G24" i="22"/>
  <c r="F24" i="22"/>
  <c r="E24" i="22"/>
  <c r="D24" i="22"/>
  <c r="Q20" i="22"/>
  <c r="O20" i="22"/>
  <c r="L20" i="22"/>
  <c r="G20" i="22"/>
  <c r="I20" i="22" s="1"/>
  <c r="D20" i="22"/>
  <c r="L19" i="22"/>
  <c r="D19" i="22"/>
  <c r="E61" i="46" s="1"/>
  <c r="Q15" i="22"/>
  <c r="O15" i="22"/>
  <c r="L15" i="22"/>
  <c r="I15" i="22"/>
  <c r="G15" i="22"/>
  <c r="D15" i="22"/>
  <c r="Q12" i="22"/>
  <c r="P12" i="22"/>
  <c r="O12" i="22"/>
  <c r="N12" i="22"/>
  <c r="M12" i="22"/>
  <c r="L12" i="22"/>
  <c r="I12" i="22"/>
  <c r="H12" i="22"/>
  <c r="G12" i="22"/>
  <c r="F12" i="22"/>
  <c r="E12" i="22"/>
  <c r="D12" i="22"/>
  <c r="O8" i="22"/>
  <c r="L8" i="22"/>
  <c r="I8" i="22"/>
  <c r="G8" i="22"/>
  <c r="D8" i="22"/>
  <c r="L7" i="22"/>
  <c r="E98" i="46" s="1"/>
  <c r="D7" i="22"/>
  <c r="E24" i="46" s="1"/>
  <c r="Q27" i="21"/>
  <c r="O27" i="21"/>
  <c r="L27" i="21"/>
  <c r="I27" i="21"/>
  <c r="G27" i="21"/>
  <c r="D27" i="21"/>
  <c r="Q24" i="21"/>
  <c r="P24" i="21"/>
  <c r="O24" i="21"/>
  <c r="N24" i="21"/>
  <c r="M24" i="21"/>
  <c r="L24" i="21"/>
  <c r="I24" i="21"/>
  <c r="H24" i="21"/>
  <c r="G24" i="21"/>
  <c r="F24" i="21"/>
  <c r="E24" i="21"/>
  <c r="D24" i="21"/>
  <c r="O20" i="21"/>
  <c r="Q20" i="21" s="1"/>
  <c r="L20" i="21"/>
  <c r="G20" i="21"/>
  <c r="I20" i="21" s="1"/>
  <c r="D20" i="21"/>
  <c r="L19" i="21"/>
  <c r="E134" i="46" s="1"/>
  <c r="D19" i="21"/>
  <c r="E60" i="46" s="1"/>
  <c r="Q15" i="21"/>
  <c r="O15" i="21"/>
  <c r="L15" i="21"/>
  <c r="I15" i="21"/>
  <c r="G15" i="21"/>
  <c r="D15" i="21"/>
  <c r="Q12" i="21"/>
  <c r="P12" i="21"/>
  <c r="O12" i="21"/>
  <c r="N12" i="21"/>
  <c r="M12" i="21"/>
  <c r="L12" i="21"/>
  <c r="I12" i="21"/>
  <c r="H12" i="21"/>
  <c r="G12" i="21"/>
  <c r="F12" i="21"/>
  <c r="E12" i="21"/>
  <c r="D12" i="21"/>
  <c r="O8" i="21"/>
  <c r="L8" i="21"/>
  <c r="I8" i="21"/>
  <c r="G8" i="21"/>
  <c r="D8" i="21"/>
  <c r="L7" i="21"/>
  <c r="E97" i="46" s="1"/>
  <c r="D7" i="21"/>
  <c r="E23" i="46" s="1"/>
  <c r="Q27" i="20"/>
  <c r="O27" i="20"/>
  <c r="L27" i="20"/>
  <c r="I27" i="20"/>
  <c r="G27" i="20"/>
  <c r="D27" i="20"/>
  <c r="Q24" i="20"/>
  <c r="P24" i="20"/>
  <c r="O24" i="20"/>
  <c r="N24" i="20"/>
  <c r="M24" i="20"/>
  <c r="L24" i="20"/>
  <c r="I24" i="20"/>
  <c r="H24" i="20"/>
  <c r="G24" i="20"/>
  <c r="F24" i="20"/>
  <c r="E24" i="20"/>
  <c r="D24" i="20"/>
  <c r="O20" i="20"/>
  <c r="Q20" i="20" s="1"/>
  <c r="L20" i="20"/>
  <c r="G20" i="20"/>
  <c r="I20" i="20" s="1"/>
  <c r="D20" i="20"/>
  <c r="L19" i="20"/>
  <c r="E133" i="46" s="1"/>
  <c r="D19" i="20"/>
  <c r="E59" i="46" s="1"/>
  <c r="Q15" i="20"/>
  <c r="O15" i="20"/>
  <c r="L15" i="20"/>
  <c r="I15" i="20"/>
  <c r="G15" i="20"/>
  <c r="D15" i="20"/>
  <c r="Q12" i="20"/>
  <c r="P12" i="20"/>
  <c r="O12" i="20"/>
  <c r="N12" i="20"/>
  <c r="M12" i="20"/>
  <c r="L12" i="20"/>
  <c r="I12" i="20"/>
  <c r="H12" i="20"/>
  <c r="G12" i="20"/>
  <c r="F12" i="20"/>
  <c r="E12" i="20"/>
  <c r="D12" i="20"/>
  <c r="O8" i="20"/>
  <c r="L8" i="20"/>
  <c r="G8" i="20"/>
  <c r="I8" i="20" s="1"/>
  <c r="D8" i="20"/>
  <c r="L7" i="20"/>
  <c r="E96" i="46" s="1"/>
  <c r="D7" i="20"/>
  <c r="E22" i="46" s="1"/>
  <c r="Q27" i="19"/>
  <c r="O27" i="19"/>
  <c r="L27" i="19"/>
  <c r="I27" i="19"/>
  <c r="G27" i="19"/>
  <c r="D27" i="19"/>
  <c r="Q24" i="19"/>
  <c r="P24" i="19"/>
  <c r="O24" i="19"/>
  <c r="N24" i="19"/>
  <c r="M24" i="19"/>
  <c r="L24" i="19"/>
  <c r="I24" i="19"/>
  <c r="H24" i="19"/>
  <c r="G24" i="19"/>
  <c r="F24" i="19"/>
  <c r="E24" i="19"/>
  <c r="D24" i="19"/>
  <c r="Q20" i="19"/>
  <c r="O20" i="19"/>
  <c r="L20" i="19"/>
  <c r="G20" i="19"/>
  <c r="D20" i="19"/>
  <c r="L19" i="19"/>
  <c r="D19" i="19"/>
  <c r="E58" i="46" s="1"/>
  <c r="Q15" i="19"/>
  <c r="O15" i="19"/>
  <c r="L15" i="19"/>
  <c r="I15" i="19"/>
  <c r="G15" i="19"/>
  <c r="D15" i="19"/>
  <c r="Q12" i="19"/>
  <c r="P12" i="19"/>
  <c r="O12" i="19"/>
  <c r="N12" i="19"/>
  <c r="M12" i="19"/>
  <c r="L12" i="19"/>
  <c r="I12" i="19"/>
  <c r="H12" i="19"/>
  <c r="G12" i="19"/>
  <c r="F12" i="19"/>
  <c r="E12" i="19"/>
  <c r="D12" i="19"/>
  <c r="O8" i="19"/>
  <c r="Q8" i="19" s="1"/>
  <c r="L8" i="19"/>
  <c r="G8" i="19"/>
  <c r="I8" i="19" s="1"/>
  <c r="D8" i="19"/>
  <c r="L7" i="19"/>
  <c r="E95" i="46" s="1"/>
  <c r="D7" i="19"/>
  <c r="E21" i="46" s="1"/>
  <c r="Q27" i="18"/>
  <c r="O27" i="18"/>
  <c r="L27" i="18"/>
  <c r="I27" i="18"/>
  <c r="G27" i="18"/>
  <c r="D27" i="18"/>
  <c r="Q24" i="18"/>
  <c r="P24" i="18"/>
  <c r="O24" i="18"/>
  <c r="N24" i="18"/>
  <c r="M24" i="18"/>
  <c r="L24" i="18"/>
  <c r="I24" i="18"/>
  <c r="H24" i="18"/>
  <c r="G24" i="18"/>
  <c r="F24" i="18"/>
  <c r="E24" i="18"/>
  <c r="D24" i="18"/>
  <c r="Q20" i="18"/>
  <c r="O20" i="18"/>
  <c r="L20" i="18"/>
  <c r="G20" i="18"/>
  <c r="D20" i="18"/>
  <c r="L19" i="18"/>
  <c r="E131" i="46" s="1"/>
  <c r="D19" i="18"/>
  <c r="E57" i="46" s="1"/>
  <c r="Q15" i="18"/>
  <c r="O15" i="18"/>
  <c r="L15" i="18"/>
  <c r="I15" i="18"/>
  <c r="G15" i="18"/>
  <c r="D15" i="18"/>
  <c r="Q12" i="18"/>
  <c r="P12" i="18"/>
  <c r="O12" i="18"/>
  <c r="N12" i="18"/>
  <c r="M12" i="18"/>
  <c r="L12" i="18"/>
  <c r="I12" i="18"/>
  <c r="H12" i="18"/>
  <c r="G12" i="18"/>
  <c r="F12" i="18"/>
  <c r="E12" i="18"/>
  <c r="D12" i="18"/>
  <c r="Q8" i="18"/>
  <c r="O8" i="18"/>
  <c r="L8" i="18"/>
  <c r="G8" i="18"/>
  <c r="I8" i="18" s="1"/>
  <c r="D8" i="18"/>
  <c r="L7" i="18"/>
  <c r="E94" i="46" s="1"/>
  <c r="D7" i="18"/>
  <c r="E20" i="46" s="1"/>
  <c r="Q27" i="17"/>
  <c r="O27" i="17"/>
  <c r="L27" i="17"/>
  <c r="I27" i="17"/>
  <c r="G27" i="17"/>
  <c r="D27" i="17"/>
  <c r="Q24" i="17"/>
  <c r="P24" i="17"/>
  <c r="O24" i="17"/>
  <c r="N24" i="17"/>
  <c r="M24" i="17"/>
  <c r="L24" i="17"/>
  <c r="I24" i="17"/>
  <c r="H24" i="17"/>
  <c r="G24" i="17"/>
  <c r="F24" i="17"/>
  <c r="E24" i="17"/>
  <c r="D24" i="17"/>
  <c r="Q20" i="17"/>
  <c r="O20" i="17"/>
  <c r="L20" i="17"/>
  <c r="G20" i="17"/>
  <c r="E22" i="17" s="1"/>
  <c r="G56" i="46" s="1"/>
  <c r="D20" i="17"/>
  <c r="L19" i="17"/>
  <c r="D19" i="17"/>
  <c r="E56" i="46" s="1"/>
  <c r="Q15" i="17"/>
  <c r="O15" i="17"/>
  <c r="L15" i="17"/>
  <c r="I15" i="17"/>
  <c r="G15" i="17"/>
  <c r="D15" i="17"/>
  <c r="Q12" i="17"/>
  <c r="P12" i="17"/>
  <c r="O12" i="17"/>
  <c r="N12" i="17"/>
  <c r="M12" i="17"/>
  <c r="L12" i="17"/>
  <c r="I12" i="17"/>
  <c r="H12" i="17"/>
  <c r="G12" i="17"/>
  <c r="F12" i="17"/>
  <c r="E12" i="17"/>
  <c r="D12" i="17"/>
  <c r="O8" i="17"/>
  <c r="Q8" i="17" s="1"/>
  <c r="L8" i="17"/>
  <c r="G8" i="17"/>
  <c r="I8" i="17" s="1"/>
  <c r="D8" i="17"/>
  <c r="L7" i="17"/>
  <c r="E93" i="46" s="1"/>
  <c r="D7" i="17"/>
  <c r="E19" i="46" s="1"/>
  <c r="Q27" i="15"/>
  <c r="O27" i="15"/>
  <c r="L27" i="15"/>
  <c r="I27" i="15"/>
  <c r="G27" i="15"/>
  <c r="D27" i="15"/>
  <c r="Q24" i="15"/>
  <c r="P24" i="15"/>
  <c r="O24" i="15"/>
  <c r="N24" i="15"/>
  <c r="M24" i="15"/>
  <c r="L24" i="15"/>
  <c r="I24" i="15"/>
  <c r="H24" i="15"/>
  <c r="G24" i="15"/>
  <c r="F24" i="15"/>
  <c r="E24" i="15"/>
  <c r="D24" i="15"/>
  <c r="O20" i="15"/>
  <c r="Q20" i="15" s="1"/>
  <c r="L20" i="15"/>
  <c r="I20" i="15"/>
  <c r="G20" i="15"/>
  <c r="D20" i="15"/>
  <c r="L19" i="15"/>
  <c r="E129" i="46" s="1"/>
  <c r="D19" i="15"/>
  <c r="E55" i="46" s="1"/>
  <c r="Q15" i="15"/>
  <c r="O15" i="15"/>
  <c r="L15" i="15"/>
  <c r="I15" i="15"/>
  <c r="G15" i="15"/>
  <c r="D15" i="15"/>
  <c r="Q12" i="15"/>
  <c r="P12" i="15"/>
  <c r="O12" i="15"/>
  <c r="N12" i="15"/>
  <c r="M12" i="15"/>
  <c r="L12" i="15"/>
  <c r="I12" i="15"/>
  <c r="H12" i="15"/>
  <c r="G12" i="15"/>
  <c r="F12" i="15"/>
  <c r="E12" i="15"/>
  <c r="D12" i="15"/>
  <c r="O8" i="15"/>
  <c r="L8" i="15"/>
  <c r="I8" i="15"/>
  <c r="G8" i="15"/>
  <c r="D8" i="15"/>
  <c r="L7" i="15"/>
  <c r="E92" i="46" s="1"/>
  <c r="D7" i="15"/>
  <c r="E18" i="46" s="1"/>
  <c r="Q27" i="14"/>
  <c r="O27" i="14"/>
  <c r="L27" i="14"/>
  <c r="I27" i="14"/>
  <c r="G27" i="14"/>
  <c r="D27" i="14"/>
  <c r="Q24" i="14"/>
  <c r="P24" i="14"/>
  <c r="O24" i="14"/>
  <c r="N24" i="14"/>
  <c r="M24" i="14"/>
  <c r="L24" i="14"/>
  <c r="I24" i="14"/>
  <c r="H24" i="14"/>
  <c r="G24" i="14"/>
  <c r="F24" i="14"/>
  <c r="E24" i="14"/>
  <c r="D24" i="14"/>
  <c r="Q20" i="14"/>
  <c r="O20" i="14"/>
  <c r="L20" i="14"/>
  <c r="I20" i="14"/>
  <c r="G20" i="14"/>
  <c r="D20" i="14"/>
  <c r="L19" i="14"/>
  <c r="D19" i="14"/>
  <c r="Q15" i="14"/>
  <c r="O15" i="14"/>
  <c r="L15" i="14"/>
  <c r="I15" i="14"/>
  <c r="G15" i="14"/>
  <c r="D15" i="14"/>
  <c r="Q12" i="14"/>
  <c r="P12" i="14"/>
  <c r="O12" i="14"/>
  <c r="N12" i="14"/>
  <c r="M12" i="14"/>
  <c r="L12" i="14"/>
  <c r="I12" i="14"/>
  <c r="H12" i="14"/>
  <c r="G12" i="14"/>
  <c r="F12" i="14"/>
  <c r="E12" i="14"/>
  <c r="D12" i="14"/>
  <c r="Q8" i="14"/>
  <c r="O8" i="14"/>
  <c r="Q17" i="14" s="1"/>
  <c r="I128" i="46" s="1"/>
  <c r="L8" i="14"/>
  <c r="G8" i="14"/>
  <c r="I8" i="14" s="1"/>
  <c r="D8" i="14"/>
  <c r="L7" i="14"/>
  <c r="D7" i="14"/>
  <c r="E17" i="46" s="1"/>
  <c r="Q27" i="13"/>
  <c r="O27" i="13"/>
  <c r="L27" i="13"/>
  <c r="I27" i="13"/>
  <c r="G27" i="13"/>
  <c r="D27" i="13"/>
  <c r="Q24" i="13"/>
  <c r="P24" i="13"/>
  <c r="O24" i="13"/>
  <c r="N24" i="13"/>
  <c r="M24" i="13"/>
  <c r="L24" i="13"/>
  <c r="I24" i="13"/>
  <c r="H24" i="13"/>
  <c r="G24" i="13"/>
  <c r="F24" i="13"/>
  <c r="E24" i="13"/>
  <c r="D24" i="13"/>
  <c r="Q20" i="13"/>
  <c r="O20" i="13"/>
  <c r="L20" i="13"/>
  <c r="G20" i="13"/>
  <c r="I20" i="13" s="1"/>
  <c r="D20" i="13"/>
  <c r="L19" i="13"/>
  <c r="E127" i="46" s="1"/>
  <c r="D19" i="13"/>
  <c r="E53" i="46" s="1"/>
  <c r="Q15" i="13"/>
  <c r="O15" i="13"/>
  <c r="L15" i="13"/>
  <c r="I15" i="13"/>
  <c r="G15" i="13"/>
  <c r="D15" i="13"/>
  <c r="Q12" i="13"/>
  <c r="P12" i="13"/>
  <c r="O12" i="13"/>
  <c r="N12" i="13"/>
  <c r="M12" i="13"/>
  <c r="L12" i="13"/>
  <c r="I12" i="13"/>
  <c r="H12" i="13"/>
  <c r="G12" i="13"/>
  <c r="F12" i="13"/>
  <c r="E12" i="13"/>
  <c r="D12" i="13"/>
  <c r="O8" i="13"/>
  <c r="L8" i="13"/>
  <c r="I8" i="13"/>
  <c r="G8" i="13"/>
  <c r="D8" i="13"/>
  <c r="L7" i="13"/>
  <c r="E90" i="46" s="1"/>
  <c r="D7" i="13"/>
  <c r="E16" i="46" s="1"/>
  <c r="Q27" i="12"/>
  <c r="O27" i="12"/>
  <c r="L27" i="12"/>
  <c r="I27" i="12"/>
  <c r="G27" i="12"/>
  <c r="D27" i="12"/>
  <c r="Q24" i="12"/>
  <c r="P24" i="12"/>
  <c r="O24" i="12"/>
  <c r="N24" i="12"/>
  <c r="M24" i="12"/>
  <c r="L24" i="12"/>
  <c r="I24" i="12"/>
  <c r="H24" i="12"/>
  <c r="G24" i="12"/>
  <c r="F24" i="12"/>
  <c r="E24" i="12"/>
  <c r="D24" i="12"/>
  <c r="Q20" i="12"/>
  <c r="O20" i="12"/>
  <c r="L20" i="12"/>
  <c r="G20" i="12"/>
  <c r="I20" i="12" s="1"/>
  <c r="D20" i="12"/>
  <c r="L19" i="12"/>
  <c r="E126" i="46" s="1"/>
  <c r="D19" i="12"/>
  <c r="E52" i="46" s="1"/>
  <c r="Q15" i="12"/>
  <c r="O15" i="12"/>
  <c r="L15" i="12"/>
  <c r="I15" i="12"/>
  <c r="G15" i="12"/>
  <c r="D15" i="12"/>
  <c r="Q12" i="12"/>
  <c r="P12" i="12"/>
  <c r="O12" i="12"/>
  <c r="N12" i="12"/>
  <c r="M12" i="12"/>
  <c r="L12" i="12"/>
  <c r="I12" i="12"/>
  <c r="H12" i="12"/>
  <c r="G12" i="12"/>
  <c r="F12" i="12"/>
  <c r="E12" i="12"/>
  <c r="D12" i="12"/>
  <c r="O8" i="12"/>
  <c r="L8" i="12"/>
  <c r="G8" i="12"/>
  <c r="I8" i="12" s="1"/>
  <c r="D8" i="12"/>
  <c r="L7" i="12"/>
  <c r="E89" i="46" s="1"/>
  <c r="D7" i="12"/>
  <c r="E15" i="46" s="1"/>
  <c r="Q27" i="11"/>
  <c r="O27" i="11"/>
  <c r="L27" i="11"/>
  <c r="I27" i="11"/>
  <c r="G27" i="11"/>
  <c r="D27" i="11"/>
  <c r="Q24" i="11"/>
  <c r="P24" i="11"/>
  <c r="O24" i="11"/>
  <c r="N24" i="11"/>
  <c r="M24" i="11"/>
  <c r="L24" i="11"/>
  <c r="I24" i="11"/>
  <c r="H24" i="11"/>
  <c r="G24" i="11"/>
  <c r="F24" i="11"/>
  <c r="E24" i="11"/>
  <c r="D24" i="11"/>
  <c r="Q20" i="11"/>
  <c r="O20" i="11"/>
  <c r="L20" i="11"/>
  <c r="G20" i="11"/>
  <c r="D20" i="11"/>
  <c r="L19" i="11"/>
  <c r="E125" i="46" s="1"/>
  <c r="D19" i="11"/>
  <c r="E51" i="46" s="1"/>
  <c r="Q15" i="11"/>
  <c r="O15" i="11"/>
  <c r="L15" i="11"/>
  <c r="I15" i="11"/>
  <c r="G15" i="11"/>
  <c r="D15" i="11"/>
  <c r="Q12" i="11"/>
  <c r="P12" i="11"/>
  <c r="O12" i="11"/>
  <c r="N12" i="11"/>
  <c r="M12" i="11"/>
  <c r="L12" i="11"/>
  <c r="I12" i="11"/>
  <c r="H12" i="11"/>
  <c r="G12" i="11"/>
  <c r="F12" i="11"/>
  <c r="E12" i="11"/>
  <c r="D12" i="11"/>
  <c r="O8" i="11"/>
  <c r="L8" i="11"/>
  <c r="G8" i="11"/>
  <c r="D8" i="11"/>
  <c r="L7" i="11"/>
  <c r="E88" i="46" s="1"/>
  <c r="D7" i="11"/>
  <c r="E14" i="46" s="1"/>
  <c r="Q27" i="10"/>
  <c r="O27" i="10"/>
  <c r="L27" i="10"/>
  <c r="I27" i="10"/>
  <c r="G27" i="10"/>
  <c r="D27" i="10"/>
  <c r="Q24" i="10"/>
  <c r="P24" i="10"/>
  <c r="O24" i="10"/>
  <c r="N24" i="10"/>
  <c r="M24" i="10"/>
  <c r="L24" i="10"/>
  <c r="I24" i="10"/>
  <c r="H24" i="10"/>
  <c r="G24" i="10"/>
  <c r="F24" i="10"/>
  <c r="E24" i="10"/>
  <c r="D24" i="10"/>
  <c r="Q20" i="10"/>
  <c r="O20" i="10"/>
  <c r="L20" i="10"/>
  <c r="I20" i="10"/>
  <c r="G20" i="10"/>
  <c r="D20" i="10"/>
  <c r="L19" i="10"/>
  <c r="D19" i="10"/>
  <c r="Q15" i="10"/>
  <c r="O15" i="10"/>
  <c r="L15" i="10"/>
  <c r="I15" i="10"/>
  <c r="G15" i="10"/>
  <c r="D15" i="10"/>
  <c r="Q12" i="10"/>
  <c r="P12" i="10"/>
  <c r="O12" i="10"/>
  <c r="N12" i="10"/>
  <c r="M12" i="10"/>
  <c r="L12" i="10"/>
  <c r="I12" i="10"/>
  <c r="H12" i="10"/>
  <c r="G12" i="10"/>
  <c r="F12" i="10"/>
  <c r="E12" i="10"/>
  <c r="D12" i="10"/>
  <c r="Q8" i="10"/>
  <c r="O8" i="10"/>
  <c r="L8" i="10"/>
  <c r="I8" i="10"/>
  <c r="G8" i="10"/>
  <c r="D8" i="10"/>
  <c r="L7" i="10"/>
  <c r="D7" i="10"/>
  <c r="E13" i="46" s="1"/>
  <c r="Q27" i="9"/>
  <c r="O27" i="9"/>
  <c r="L27" i="9"/>
  <c r="I27" i="9"/>
  <c r="G27" i="9"/>
  <c r="D27" i="9"/>
  <c r="Q24" i="9"/>
  <c r="P24" i="9"/>
  <c r="O24" i="9"/>
  <c r="N24" i="9"/>
  <c r="M24" i="9"/>
  <c r="L24" i="9"/>
  <c r="I24" i="9"/>
  <c r="H24" i="9"/>
  <c r="G24" i="9"/>
  <c r="F24" i="9"/>
  <c r="E24" i="9"/>
  <c r="D24" i="9"/>
  <c r="O20" i="9"/>
  <c r="Q20" i="9" s="1"/>
  <c r="L20" i="9"/>
  <c r="I20" i="9"/>
  <c r="G20" i="9"/>
  <c r="D20" i="9"/>
  <c r="L19" i="9"/>
  <c r="E123" i="46" s="1"/>
  <c r="D19" i="9"/>
  <c r="Q15" i="9"/>
  <c r="O15" i="9"/>
  <c r="L15" i="9"/>
  <c r="I15" i="9"/>
  <c r="G15" i="9"/>
  <c r="D15" i="9"/>
  <c r="Q12" i="9"/>
  <c r="P12" i="9"/>
  <c r="O12" i="9"/>
  <c r="N12" i="9"/>
  <c r="M12" i="9"/>
  <c r="L12" i="9"/>
  <c r="I12" i="9"/>
  <c r="H12" i="9"/>
  <c r="G12" i="9"/>
  <c r="F12" i="9"/>
  <c r="E12" i="9"/>
  <c r="D12" i="9"/>
  <c r="O8" i="9"/>
  <c r="L8" i="9"/>
  <c r="I8" i="9"/>
  <c r="G8" i="9"/>
  <c r="D8" i="9"/>
  <c r="L7" i="9"/>
  <c r="E86" i="46" s="1"/>
  <c r="E12" i="46"/>
  <c r="Q27" i="8"/>
  <c r="O27" i="8"/>
  <c r="L27" i="8"/>
  <c r="I27" i="8"/>
  <c r="G27" i="8"/>
  <c r="D27" i="8"/>
  <c r="Q24" i="8"/>
  <c r="P24" i="8"/>
  <c r="O24" i="8"/>
  <c r="N24" i="8"/>
  <c r="M24" i="8"/>
  <c r="L24" i="8"/>
  <c r="I24" i="8"/>
  <c r="H24" i="8"/>
  <c r="G24" i="8"/>
  <c r="F24" i="8"/>
  <c r="E24" i="8"/>
  <c r="D24" i="8"/>
  <c r="Q20" i="8"/>
  <c r="O20" i="8"/>
  <c r="L20" i="8"/>
  <c r="G20" i="8"/>
  <c r="D20" i="8"/>
  <c r="L19" i="8"/>
  <c r="E122" i="46" s="1"/>
  <c r="D19" i="8"/>
  <c r="E48" i="46" s="1"/>
  <c r="Q15" i="8"/>
  <c r="O15" i="8"/>
  <c r="L15" i="8"/>
  <c r="I15" i="8"/>
  <c r="G15" i="8"/>
  <c r="D15" i="8"/>
  <c r="Q12" i="8"/>
  <c r="P12" i="8"/>
  <c r="O12" i="8"/>
  <c r="N12" i="8"/>
  <c r="M12" i="8"/>
  <c r="L12" i="8"/>
  <c r="I12" i="8"/>
  <c r="H12" i="8"/>
  <c r="G12" i="8"/>
  <c r="F12" i="8"/>
  <c r="E12" i="8"/>
  <c r="D12" i="8"/>
  <c r="O8" i="8"/>
  <c r="Q8" i="8" s="1"/>
  <c r="L8" i="8"/>
  <c r="G8" i="8"/>
  <c r="D8" i="8"/>
  <c r="L7" i="8"/>
  <c r="E85" i="46" s="1"/>
  <c r="D7" i="8"/>
  <c r="E11" i="46" s="1"/>
  <c r="Q27" i="7"/>
  <c r="O27" i="7"/>
  <c r="L27" i="7"/>
  <c r="I27" i="7"/>
  <c r="G27" i="7"/>
  <c r="D27" i="7"/>
  <c r="Q24" i="7"/>
  <c r="P24" i="7"/>
  <c r="O24" i="7"/>
  <c r="N24" i="7"/>
  <c r="M24" i="7"/>
  <c r="L24" i="7"/>
  <c r="I24" i="7"/>
  <c r="H24" i="7"/>
  <c r="G24" i="7"/>
  <c r="F24" i="7"/>
  <c r="E24" i="7"/>
  <c r="D24" i="7"/>
  <c r="Q20" i="7"/>
  <c r="O20" i="7"/>
  <c r="L20" i="7"/>
  <c r="G20" i="7"/>
  <c r="I20" i="7" s="1"/>
  <c r="D20" i="7"/>
  <c r="L19" i="7"/>
  <c r="D19" i="7"/>
  <c r="E47" i="46" s="1"/>
  <c r="Q15" i="7"/>
  <c r="O15" i="7"/>
  <c r="L15" i="7"/>
  <c r="I15" i="7"/>
  <c r="G15" i="7"/>
  <c r="D15" i="7"/>
  <c r="Q12" i="7"/>
  <c r="P12" i="7"/>
  <c r="O12" i="7"/>
  <c r="N12" i="7"/>
  <c r="M12" i="7"/>
  <c r="L12" i="7"/>
  <c r="I12" i="7"/>
  <c r="H12" i="7"/>
  <c r="G12" i="7"/>
  <c r="F12" i="7"/>
  <c r="E12" i="7"/>
  <c r="D12" i="7"/>
  <c r="O8" i="7"/>
  <c r="Q8" i="7" s="1"/>
  <c r="L8" i="7"/>
  <c r="G8" i="7"/>
  <c r="D8" i="7"/>
  <c r="L7" i="7"/>
  <c r="E84" i="46" s="1"/>
  <c r="D7" i="7"/>
  <c r="E10" i="46" s="1"/>
  <c r="Q27" i="6"/>
  <c r="O27" i="6"/>
  <c r="L27" i="6"/>
  <c r="I27" i="6"/>
  <c r="G27" i="6"/>
  <c r="D27" i="6"/>
  <c r="Q24" i="6"/>
  <c r="P24" i="6"/>
  <c r="O24" i="6"/>
  <c r="N24" i="6"/>
  <c r="M24" i="6"/>
  <c r="L24" i="6"/>
  <c r="I24" i="6"/>
  <c r="H24" i="6"/>
  <c r="G24" i="6"/>
  <c r="F24" i="6"/>
  <c r="E24" i="6"/>
  <c r="D24" i="6"/>
  <c r="Q20" i="6"/>
  <c r="O20" i="6"/>
  <c r="L20" i="6"/>
  <c r="G20" i="6"/>
  <c r="D20" i="6"/>
  <c r="L19" i="6"/>
  <c r="D19" i="6"/>
  <c r="E46" i="46" s="1"/>
  <c r="Q15" i="6"/>
  <c r="O15" i="6"/>
  <c r="L15" i="6"/>
  <c r="I15" i="6"/>
  <c r="G15" i="6"/>
  <c r="D15" i="6"/>
  <c r="Q12" i="6"/>
  <c r="P12" i="6"/>
  <c r="O12" i="6"/>
  <c r="N12" i="6"/>
  <c r="M12" i="6"/>
  <c r="L12" i="6"/>
  <c r="I12" i="6"/>
  <c r="H12" i="6"/>
  <c r="G12" i="6"/>
  <c r="F12" i="6"/>
  <c r="E12" i="6"/>
  <c r="D12" i="6"/>
  <c r="Q8" i="6"/>
  <c r="O8" i="6"/>
  <c r="L8" i="6"/>
  <c r="G8" i="6"/>
  <c r="D8" i="6"/>
  <c r="L7" i="6"/>
  <c r="E83" i="46" s="1"/>
  <c r="Q27" i="5"/>
  <c r="O27" i="5"/>
  <c r="L27" i="5"/>
  <c r="I27" i="5"/>
  <c r="G27" i="5"/>
  <c r="D27" i="5"/>
  <c r="Q24" i="5"/>
  <c r="P24" i="5"/>
  <c r="O24" i="5"/>
  <c r="N24" i="5"/>
  <c r="M24" i="5"/>
  <c r="L24" i="5"/>
  <c r="I24" i="5"/>
  <c r="H24" i="5"/>
  <c r="G24" i="5"/>
  <c r="F24" i="5"/>
  <c r="E24" i="5"/>
  <c r="D24" i="5"/>
  <c r="Q20" i="5"/>
  <c r="O20" i="5"/>
  <c r="L20" i="5"/>
  <c r="L27" i="52" s="1"/>
  <c r="G20" i="5"/>
  <c r="I20" i="5" s="1"/>
  <c r="D20" i="5"/>
  <c r="F27" i="52" s="1"/>
  <c r="L19" i="5"/>
  <c r="E119" i="46" s="1"/>
  <c r="D19" i="5"/>
  <c r="E45" i="46" s="1"/>
  <c r="Q15" i="5"/>
  <c r="O15" i="5"/>
  <c r="L15" i="5"/>
  <c r="I15" i="5"/>
  <c r="G15" i="5"/>
  <c r="D15" i="5"/>
  <c r="Q12" i="5"/>
  <c r="P12" i="5"/>
  <c r="O12" i="5"/>
  <c r="N12" i="5"/>
  <c r="M12" i="5"/>
  <c r="L12" i="5"/>
  <c r="I12" i="5"/>
  <c r="H12" i="5"/>
  <c r="G12" i="5"/>
  <c r="F12" i="5"/>
  <c r="E12" i="5"/>
  <c r="D12" i="5"/>
  <c r="O8" i="5"/>
  <c r="L8" i="5"/>
  <c r="I27" i="52" s="1"/>
  <c r="G8" i="5"/>
  <c r="D8" i="5"/>
  <c r="L7" i="5"/>
  <c r="E82" i="46" s="1"/>
  <c r="E8" i="46"/>
  <c r="Q27" i="4"/>
  <c r="O27" i="4"/>
  <c r="L27" i="4"/>
  <c r="I27" i="4"/>
  <c r="G27" i="4"/>
  <c r="D27" i="4"/>
  <c r="Q24" i="4"/>
  <c r="P24" i="4"/>
  <c r="O24" i="4"/>
  <c r="N24" i="4"/>
  <c r="M24" i="4"/>
  <c r="L24" i="4"/>
  <c r="I24" i="4"/>
  <c r="H24" i="4"/>
  <c r="G24" i="4"/>
  <c r="F24" i="4"/>
  <c r="E24" i="4"/>
  <c r="D24" i="4"/>
  <c r="Q20" i="4"/>
  <c r="O20" i="4"/>
  <c r="L20" i="4"/>
  <c r="L21" i="52" s="1"/>
  <c r="G20" i="4"/>
  <c r="I20" i="4" s="1"/>
  <c r="D20" i="4"/>
  <c r="F21" i="52" s="1"/>
  <c r="L19" i="4"/>
  <c r="E118" i="46" s="1"/>
  <c r="D19" i="4"/>
  <c r="E44" i="46" s="1"/>
  <c r="Q15" i="4"/>
  <c r="O15" i="4"/>
  <c r="L15" i="4"/>
  <c r="I15" i="4"/>
  <c r="G15" i="4"/>
  <c r="D15" i="4"/>
  <c r="Q12" i="4"/>
  <c r="P12" i="4"/>
  <c r="O12" i="4"/>
  <c r="N12" i="4"/>
  <c r="M12" i="4"/>
  <c r="L12" i="4"/>
  <c r="I12" i="4"/>
  <c r="H12" i="4"/>
  <c r="G12" i="4"/>
  <c r="F12" i="4"/>
  <c r="E12" i="4"/>
  <c r="D12" i="4"/>
  <c r="O8" i="4"/>
  <c r="L8" i="4"/>
  <c r="I8" i="4"/>
  <c r="G8" i="4"/>
  <c r="D8" i="4"/>
  <c r="L7" i="4"/>
  <c r="E81" i="46" s="1"/>
  <c r="D7" i="4"/>
  <c r="E7" i="46" s="1"/>
  <c r="Q27" i="3"/>
  <c r="O27" i="3"/>
  <c r="L27" i="3"/>
  <c r="I27" i="3"/>
  <c r="G27" i="3"/>
  <c r="D27" i="3"/>
  <c r="Q24" i="3"/>
  <c r="P24" i="3"/>
  <c r="O24" i="3"/>
  <c r="N24" i="3"/>
  <c r="M24" i="3"/>
  <c r="L24" i="3"/>
  <c r="I24" i="3"/>
  <c r="H24" i="3"/>
  <c r="G24" i="3"/>
  <c r="F24" i="3"/>
  <c r="E24" i="3"/>
  <c r="D24" i="3"/>
  <c r="Q20" i="3"/>
  <c r="O20" i="3"/>
  <c r="L20" i="3"/>
  <c r="L15" i="52" s="1"/>
  <c r="I20" i="3"/>
  <c r="G20" i="3"/>
  <c r="D20" i="3"/>
  <c r="F15" i="52" s="1"/>
  <c r="L19" i="3"/>
  <c r="E117" i="46" s="1"/>
  <c r="D19" i="3"/>
  <c r="E43" i="46" s="1"/>
  <c r="Q15" i="3"/>
  <c r="O15" i="3"/>
  <c r="L15" i="3"/>
  <c r="I15" i="3"/>
  <c r="G15" i="3"/>
  <c r="D15" i="3"/>
  <c r="Q12" i="3"/>
  <c r="P12" i="3"/>
  <c r="O12" i="3"/>
  <c r="N12" i="3"/>
  <c r="M12" i="3"/>
  <c r="L12" i="3"/>
  <c r="I12" i="3"/>
  <c r="H12" i="3"/>
  <c r="G12" i="3"/>
  <c r="F12" i="3"/>
  <c r="E12" i="3"/>
  <c r="D12" i="3"/>
  <c r="O8" i="3"/>
  <c r="L8" i="3"/>
  <c r="I15" i="52" s="1"/>
  <c r="O29" i="29" s="1"/>
  <c r="G8" i="3"/>
  <c r="D8" i="3"/>
  <c r="B15" i="52" s="1"/>
  <c r="L7" i="3"/>
  <c r="E80" i="46" s="1"/>
  <c r="D7" i="3"/>
  <c r="E6" i="46" s="1"/>
  <c r="Q27" i="2"/>
  <c r="O27" i="2"/>
  <c r="L27" i="2"/>
  <c r="I27" i="2"/>
  <c r="G27" i="2"/>
  <c r="D27" i="2"/>
  <c r="Q24" i="2"/>
  <c r="P24" i="2"/>
  <c r="O24" i="2"/>
  <c r="N24" i="2"/>
  <c r="M24" i="2"/>
  <c r="L24" i="2"/>
  <c r="I24" i="2"/>
  <c r="H24" i="2"/>
  <c r="G24" i="2"/>
  <c r="F24" i="2"/>
  <c r="E24" i="2"/>
  <c r="D24" i="2"/>
  <c r="O20" i="2"/>
  <c r="Q20" i="2" s="1"/>
  <c r="L20" i="2"/>
  <c r="L9" i="52" s="1"/>
  <c r="I20" i="2"/>
  <c r="G20" i="2"/>
  <c r="D20" i="2"/>
  <c r="F9" i="52" s="1"/>
  <c r="L19" i="2"/>
  <c r="E116" i="46" s="1"/>
  <c r="D19" i="2"/>
  <c r="E42" i="46" s="1"/>
  <c r="Q15" i="2"/>
  <c r="O15" i="2"/>
  <c r="L15" i="2"/>
  <c r="I15" i="2"/>
  <c r="G15" i="2"/>
  <c r="D15" i="2"/>
  <c r="Q12" i="2"/>
  <c r="P12" i="2"/>
  <c r="O12" i="2"/>
  <c r="N12" i="2"/>
  <c r="M12" i="2"/>
  <c r="L12" i="2"/>
  <c r="I12" i="2"/>
  <c r="H12" i="2"/>
  <c r="G12" i="2"/>
  <c r="F12" i="2"/>
  <c r="E12" i="2"/>
  <c r="D12" i="2"/>
  <c r="O8" i="2"/>
  <c r="I9" i="52"/>
  <c r="G8" i="2"/>
  <c r="D8" i="2"/>
  <c r="L7" i="2"/>
  <c r="E79" i="46" s="1"/>
  <c r="D7" i="2"/>
  <c r="E5" i="46" s="1"/>
  <c r="AM48" i="16" l="1"/>
  <c r="AM46" i="16"/>
  <c r="AM49" i="16"/>
  <c r="AM47" i="16"/>
  <c r="Q33" i="14"/>
  <c r="Q32" i="14"/>
  <c r="K128" i="46"/>
  <c r="J128" i="46"/>
  <c r="Q30" i="14"/>
  <c r="Q29" i="14"/>
  <c r="K91" i="46"/>
  <c r="J91" i="46"/>
  <c r="I32" i="14"/>
  <c r="I33" i="14"/>
  <c r="K54" i="46"/>
  <c r="J54" i="46"/>
  <c r="Q5" i="14"/>
  <c r="I91" i="46" s="1"/>
  <c r="I32" i="43"/>
  <c r="I33" i="43"/>
  <c r="AM10" i="16"/>
  <c r="AM5" i="16"/>
  <c r="AM18" i="16"/>
  <c r="I29" i="43"/>
  <c r="I30" i="43"/>
  <c r="M22" i="42"/>
  <c r="G148" i="46" s="1"/>
  <c r="AL16" i="16"/>
  <c r="Q8" i="42"/>
  <c r="AL15" i="16"/>
  <c r="AL6" i="16"/>
  <c r="I20" i="42"/>
  <c r="AL14" i="16"/>
  <c r="AL10" i="16"/>
  <c r="E37" i="46"/>
  <c r="AL5" i="16"/>
  <c r="AL18" i="16"/>
  <c r="I29" i="42"/>
  <c r="I30" i="42"/>
  <c r="K37" i="46"/>
  <c r="J37" i="46"/>
  <c r="I32" i="41"/>
  <c r="I33" i="41"/>
  <c r="I29" i="41"/>
  <c r="I30" i="41"/>
  <c r="K36" i="46"/>
  <c r="J36" i="46"/>
  <c r="Q8" i="40"/>
  <c r="E22" i="40"/>
  <c r="G72" i="46" s="1"/>
  <c r="I32" i="40"/>
  <c r="I33" i="40"/>
  <c r="K72" i="46"/>
  <c r="J72" i="46"/>
  <c r="I29" i="40"/>
  <c r="I30" i="40"/>
  <c r="K35" i="46"/>
  <c r="J35" i="46"/>
  <c r="E22" i="38"/>
  <c r="G71" i="46" s="1"/>
  <c r="I32" i="38"/>
  <c r="I33" i="38"/>
  <c r="J71" i="46"/>
  <c r="K71" i="46"/>
  <c r="I8" i="38"/>
  <c r="E22" i="33"/>
  <c r="G70" i="46" s="1"/>
  <c r="Q5" i="33"/>
  <c r="I107" i="46" s="1"/>
  <c r="I32" i="33"/>
  <c r="I33" i="33"/>
  <c r="K70" i="46"/>
  <c r="J70" i="46"/>
  <c r="I8" i="33"/>
  <c r="M22" i="32"/>
  <c r="G143" i="46" s="1"/>
  <c r="Q8" i="32"/>
  <c r="E22" i="32"/>
  <c r="G69" i="46" s="1"/>
  <c r="I32" i="32"/>
  <c r="I33" i="32"/>
  <c r="K69" i="46"/>
  <c r="J69" i="46"/>
  <c r="I8" i="32"/>
  <c r="Q20" i="31"/>
  <c r="Q8" i="31"/>
  <c r="J105" i="46" s="1"/>
  <c r="E22" i="31"/>
  <c r="G68" i="46" s="1"/>
  <c r="I32" i="31"/>
  <c r="I33" i="31"/>
  <c r="K68" i="46"/>
  <c r="J68" i="46"/>
  <c r="I8" i="31"/>
  <c r="Q8" i="30"/>
  <c r="I20" i="30"/>
  <c r="H67" i="46"/>
  <c r="I29" i="30"/>
  <c r="I30" i="30"/>
  <c r="K30" i="46"/>
  <c r="J30" i="46"/>
  <c r="M22" i="29"/>
  <c r="G140" i="46" s="1"/>
  <c r="Q20" i="29"/>
  <c r="Q8" i="29"/>
  <c r="I32" i="29"/>
  <c r="I33" i="29"/>
  <c r="E10" i="29"/>
  <c r="G29" i="46" s="1"/>
  <c r="I8" i="29"/>
  <c r="I32" i="28"/>
  <c r="I33" i="28"/>
  <c r="E22" i="28"/>
  <c r="G65" i="46" s="1"/>
  <c r="I8" i="28"/>
  <c r="I32" i="25"/>
  <c r="I33" i="25"/>
  <c r="J64" i="46"/>
  <c r="K64" i="46"/>
  <c r="E22" i="25"/>
  <c r="G64" i="46" s="1"/>
  <c r="I8" i="25"/>
  <c r="Q8" i="24"/>
  <c r="E22" i="24"/>
  <c r="G63" i="46" s="1"/>
  <c r="I20" i="24"/>
  <c r="J63" i="46" s="1"/>
  <c r="I8" i="24"/>
  <c r="M22" i="23"/>
  <c r="G136" i="46" s="1"/>
  <c r="Q20" i="23"/>
  <c r="Q33" i="23" s="1"/>
  <c r="Q8" i="23"/>
  <c r="I33" i="23"/>
  <c r="I32" i="23"/>
  <c r="K62" i="46"/>
  <c r="J62" i="46"/>
  <c r="E22" i="23"/>
  <c r="G62" i="46" s="1"/>
  <c r="I29" i="23"/>
  <c r="I30" i="23"/>
  <c r="K25" i="46"/>
  <c r="J25" i="46"/>
  <c r="Q8" i="22"/>
  <c r="I32" i="22"/>
  <c r="I33" i="22"/>
  <c r="K61" i="46"/>
  <c r="J61" i="46"/>
  <c r="E10" i="22"/>
  <c r="G24" i="46" s="1"/>
  <c r="I29" i="22"/>
  <c r="I30" i="22"/>
  <c r="K24" i="46"/>
  <c r="J24" i="46"/>
  <c r="M22" i="21"/>
  <c r="G134" i="46" s="1"/>
  <c r="Q8" i="21"/>
  <c r="E22" i="21"/>
  <c r="G60" i="46" s="1"/>
  <c r="I32" i="21"/>
  <c r="I33" i="21"/>
  <c r="K60" i="46"/>
  <c r="J60" i="46"/>
  <c r="E10" i="21"/>
  <c r="G23" i="46" s="1"/>
  <c r="I29" i="21"/>
  <c r="I30" i="21"/>
  <c r="K23" i="46"/>
  <c r="J23" i="46"/>
  <c r="E22" i="20"/>
  <c r="G59" i="46" s="1"/>
  <c r="I32" i="20"/>
  <c r="I33" i="20"/>
  <c r="K59" i="46"/>
  <c r="J59" i="46"/>
  <c r="I29" i="20"/>
  <c r="I30" i="20"/>
  <c r="K22" i="46"/>
  <c r="J22" i="46"/>
  <c r="E10" i="20"/>
  <c r="G22" i="46" s="1"/>
  <c r="E22" i="19"/>
  <c r="G58" i="46" s="1"/>
  <c r="I20" i="19"/>
  <c r="I29" i="19"/>
  <c r="I30" i="19"/>
  <c r="K21" i="46"/>
  <c r="J21" i="46"/>
  <c r="E22" i="18"/>
  <c r="G57" i="46" s="1"/>
  <c r="I20" i="18"/>
  <c r="I30" i="18"/>
  <c r="I29" i="18"/>
  <c r="K20" i="46"/>
  <c r="J20" i="46"/>
  <c r="E10" i="18"/>
  <c r="G20" i="46" s="1"/>
  <c r="I20" i="17"/>
  <c r="I32" i="17" s="1"/>
  <c r="H56" i="46"/>
  <c r="I30" i="17"/>
  <c r="I29" i="17"/>
  <c r="K19" i="46"/>
  <c r="J19" i="46"/>
  <c r="Q8" i="15"/>
  <c r="I32" i="15"/>
  <c r="I33" i="15"/>
  <c r="J55" i="46"/>
  <c r="K55" i="46"/>
  <c r="E10" i="15"/>
  <c r="G18" i="46" s="1"/>
  <c r="I29" i="15"/>
  <c r="I30" i="15"/>
  <c r="K18" i="46"/>
  <c r="J18" i="46"/>
  <c r="E10" i="14"/>
  <c r="G17" i="46" s="1"/>
  <c r="I29" i="14"/>
  <c r="I30" i="14"/>
  <c r="K17" i="46"/>
  <c r="J17" i="46"/>
  <c r="Q8" i="13"/>
  <c r="E22" i="13"/>
  <c r="G53" i="46" s="1"/>
  <c r="I33" i="13"/>
  <c r="I32" i="13"/>
  <c r="K53" i="46"/>
  <c r="J53" i="46"/>
  <c r="I29" i="13"/>
  <c r="I30" i="13"/>
  <c r="K16" i="46"/>
  <c r="J16" i="46"/>
  <c r="Q8" i="12"/>
  <c r="I32" i="12"/>
  <c r="I33" i="12"/>
  <c r="K52" i="46"/>
  <c r="J52" i="46"/>
  <c r="E22" i="12"/>
  <c r="G52" i="46" s="1"/>
  <c r="I29" i="12"/>
  <c r="I30" i="12"/>
  <c r="K15" i="46"/>
  <c r="J15" i="46"/>
  <c r="Q8" i="11"/>
  <c r="I20" i="11"/>
  <c r="E10" i="11"/>
  <c r="G14" i="46" s="1"/>
  <c r="I8" i="11"/>
  <c r="I29" i="10"/>
  <c r="I30" i="10"/>
  <c r="K13" i="46"/>
  <c r="J13" i="46"/>
  <c r="E10" i="10"/>
  <c r="G13" i="46" s="1"/>
  <c r="I32" i="10"/>
  <c r="I33" i="10"/>
  <c r="Q8" i="9"/>
  <c r="E22" i="9"/>
  <c r="I32" i="9"/>
  <c r="I33" i="9"/>
  <c r="I29" i="9"/>
  <c r="I30" i="9"/>
  <c r="K12" i="46"/>
  <c r="J12" i="46"/>
  <c r="I20" i="8"/>
  <c r="I32" i="8"/>
  <c r="I33" i="8"/>
  <c r="I8" i="8"/>
  <c r="E22" i="7"/>
  <c r="G47" i="46" s="1"/>
  <c r="I32" i="7"/>
  <c r="I33" i="7"/>
  <c r="I17" i="7"/>
  <c r="I47" i="46" s="1"/>
  <c r="I20" i="6"/>
  <c r="E22" i="5"/>
  <c r="G45" i="46" s="1"/>
  <c r="I32" i="5"/>
  <c r="I33" i="5"/>
  <c r="G27" i="52"/>
  <c r="J45" i="46"/>
  <c r="K45" i="46"/>
  <c r="Q8" i="5"/>
  <c r="E10" i="5"/>
  <c r="G8" i="46" s="1"/>
  <c r="I8" i="5"/>
  <c r="Q8" i="4"/>
  <c r="I30" i="4"/>
  <c r="I29" i="4"/>
  <c r="D21" i="52"/>
  <c r="G15" i="52"/>
  <c r="I32" i="3"/>
  <c r="I33" i="3"/>
  <c r="Q8" i="3"/>
  <c r="M10" i="3"/>
  <c r="G80" i="46" s="1"/>
  <c r="E10" i="3"/>
  <c r="G6" i="46" s="1"/>
  <c r="I8" i="3"/>
  <c r="I32" i="2"/>
  <c r="I33" i="2"/>
  <c r="G9" i="52"/>
  <c r="E22" i="2"/>
  <c r="G42" i="46" s="1"/>
  <c r="Q8" i="2"/>
  <c r="I8" i="2"/>
  <c r="F5" i="46"/>
  <c r="B9" i="52"/>
  <c r="M22" i="38"/>
  <c r="G145" i="46" s="1"/>
  <c r="Q32" i="38"/>
  <c r="Q33" i="38"/>
  <c r="K145" i="46"/>
  <c r="J145" i="46"/>
  <c r="Q32" i="25"/>
  <c r="Q33" i="25"/>
  <c r="K138" i="46"/>
  <c r="J138" i="46"/>
  <c r="M22" i="25"/>
  <c r="G138" i="46" s="1"/>
  <c r="M22" i="20"/>
  <c r="G133" i="46" s="1"/>
  <c r="Q32" i="20"/>
  <c r="Q33" i="20"/>
  <c r="K133" i="46"/>
  <c r="J133" i="46"/>
  <c r="Q33" i="5"/>
  <c r="Q32" i="5"/>
  <c r="M27" i="52"/>
  <c r="K119" i="46"/>
  <c r="J119" i="46"/>
  <c r="M22" i="5"/>
  <c r="G119" i="46" s="1"/>
  <c r="M22" i="8"/>
  <c r="G122" i="46" s="1"/>
  <c r="Q32" i="8"/>
  <c r="Q33" i="8"/>
  <c r="K122" i="46"/>
  <c r="J122" i="46"/>
  <c r="M22" i="9"/>
  <c r="G123" i="46" s="1"/>
  <c r="Q33" i="9"/>
  <c r="Q32" i="9"/>
  <c r="K123" i="46"/>
  <c r="J123" i="46"/>
  <c r="Q32" i="4"/>
  <c r="Q33" i="4"/>
  <c r="M21" i="52"/>
  <c r="K118" i="46"/>
  <c r="J118" i="46"/>
  <c r="M22" i="4"/>
  <c r="G118" i="46" s="1"/>
  <c r="M22" i="2"/>
  <c r="G116" i="46" s="1"/>
  <c r="Q33" i="2"/>
  <c r="Q32" i="2"/>
  <c r="M9" i="52"/>
  <c r="K116" i="46"/>
  <c r="J116" i="46"/>
  <c r="Q32" i="24"/>
  <c r="Q33" i="24"/>
  <c r="K137" i="46"/>
  <c r="J137" i="46"/>
  <c r="M22" i="24"/>
  <c r="G137" i="46" s="1"/>
  <c r="M22" i="15"/>
  <c r="G129" i="46" s="1"/>
  <c r="Q32" i="15"/>
  <c r="Q33" i="15"/>
  <c r="K129" i="46"/>
  <c r="J129" i="46"/>
  <c r="M22" i="40"/>
  <c r="G146" i="46" s="1"/>
  <c r="Q32" i="40"/>
  <c r="Q33" i="40"/>
  <c r="K146" i="46"/>
  <c r="J146" i="46"/>
  <c r="Q29" i="6"/>
  <c r="Q30" i="6"/>
  <c r="K83" i="46"/>
  <c r="J83" i="46"/>
  <c r="AM16" i="16"/>
  <c r="F112" i="46"/>
  <c r="AN39" i="16"/>
  <c r="Q17" i="17"/>
  <c r="I130" i="46" s="1"/>
  <c r="Q29" i="17"/>
  <c r="Q30" i="17"/>
  <c r="K93" i="46"/>
  <c r="J93" i="46"/>
  <c r="Q17" i="41"/>
  <c r="I147" i="46" s="1"/>
  <c r="Q30" i="41"/>
  <c r="Q29" i="41"/>
  <c r="K110" i="46"/>
  <c r="J110" i="46"/>
  <c r="E112" i="46"/>
  <c r="AM12" i="16"/>
  <c r="AM7" i="16"/>
  <c r="Q29" i="43"/>
  <c r="Q30" i="43"/>
  <c r="K112" i="46"/>
  <c r="J112" i="46"/>
  <c r="AM20" i="16"/>
  <c r="M22" i="3"/>
  <c r="G117" i="46" s="1"/>
  <c r="Q33" i="3"/>
  <c r="Q32" i="3"/>
  <c r="M15" i="52"/>
  <c r="K117" i="46"/>
  <c r="J117" i="46"/>
  <c r="M22" i="18"/>
  <c r="G131" i="46" s="1"/>
  <c r="Q32" i="18"/>
  <c r="Q33" i="18"/>
  <c r="K131" i="46"/>
  <c r="J131" i="46"/>
  <c r="M22" i="28"/>
  <c r="G139" i="46" s="1"/>
  <c r="Q32" i="28"/>
  <c r="Q33" i="28"/>
  <c r="K139" i="46"/>
  <c r="J139" i="46"/>
  <c r="Q17" i="8"/>
  <c r="I122" i="46" s="1"/>
  <c r="Q29" i="8"/>
  <c r="Q30" i="8"/>
  <c r="K85" i="46"/>
  <c r="J85" i="46"/>
  <c r="Q32" i="13"/>
  <c r="Q33" i="13"/>
  <c r="K127" i="46"/>
  <c r="J127" i="46"/>
  <c r="M22" i="13"/>
  <c r="M22" i="12"/>
  <c r="Q32" i="11"/>
  <c r="Q33" i="11"/>
  <c r="K125" i="46"/>
  <c r="J125" i="46"/>
  <c r="M22" i="11"/>
  <c r="Q32" i="12"/>
  <c r="Q33" i="12"/>
  <c r="K126" i="46"/>
  <c r="J126" i="46"/>
  <c r="Q17" i="19"/>
  <c r="I132" i="46" s="1"/>
  <c r="Q29" i="19"/>
  <c r="Q30" i="19"/>
  <c r="K95" i="46"/>
  <c r="J95" i="46"/>
  <c r="Q29" i="4"/>
  <c r="Q30" i="4"/>
  <c r="J21" i="52"/>
  <c r="K81" i="46"/>
  <c r="J81" i="46"/>
  <c r="Q32" i="21"/>
  <c r="Q33" i="21"/>
  <c r="K134" i="46"/>
  <c r="J134" i="46"/>
  <c r="Q30" i="28"/>
  <c r="Q29" i="28"/>
  <c r="Q29" i="11"/>
  <c r="Q30" i="11"/>
  <c r="Q32" i="32"/>
  <c r="Q33" i="32"/>
  <c r="I32" i="6"/>
  <c r="I33" i="6"/>
  <c r="Q29" i="25"/>
  <c r="Q30" i="25"/>
  <c r="Q29" i="7"/>
  <c r="Q30" i="7"/>
  <c r="K84" i="46"/>
  <c r="J84" i="46"/>
  <c r="Q32" i="42"/>
  <c r="Q33" i="42"/>
  <c r="Q29" i="24"/>
  <c r="Q30" i="24"/>
  <c r="Q29" i="18"/>
  <c r="Q30" i="18"/>
  <c r="K94" i="46"/>
  <c r="J94" i="46"/>
  <c r="I33" i="4"/>
  <c r="I32" i="4"/>
  <c r="G21" i="52"/>
  <c r="Q29" i="15"/>
  <c r="Q30" i="15"/>
  <c r="Q30" i="2"/>
  <c r="Q29" i="2"/>
  <c r="Q29" i="21"/>
  <c r="Q30" i="21"/>
  <c r="Q32" i="29"/>
  <c r="Q33" i="29"/>
  <c r="K140" i="46"/>
  <c r="J140" i="46"/>
  <c r="Q29" i="40"/>
  <c r="Q30" i="40"/>
  <c r="Q17" i="30"/>
  <c r="I141" i="46" s="1"/>
  <c r="Q29" i="30"/>
  <c r="Q30" i="30"/>
  <c r="K104" i="46"/>
  <c r="J104" i="46"/>
  <c r="Q17" i="3"/>
  <c r="I117" i="46" s="1"/>
  <c r="Q29" i="3"/>
  <c r="Q30" i="3"/>
  <c r="J15" i="52"/>
  <c r="K80" i="46"/>
  <c r="J80" i="46"/>
  <c r="Q32" i="31"/>
  <c r="Q33" i="31"/>
  <c r="Q29" i="38"/>
  <c r="Q30" i="38"/>
  <c r="Q30" i="9"/>
  <c r="Q29" i="9"/>
  <c r="Q30" i="5"/>
  <c r="Q29" i="5"/>
  <c r="I33" i="30"/>
  <c r="I32" i="30"/>
  <c r="Q8" i="20"/>
  <c r="J96" i="46" s="1"/>
  <c r="E10" i="2"/>
  <c r="G5" i="46" s="1"/>
  <c r="D9" i="52"/>
  <c r="K5" i="46"/>
  <c r="J5" i="46"/>
  <c r="J9" i="52"/>
  <c r="AL17" i="16"/>
  <c r="K136" i="46"/>
  <c r="J136" i="46"/>
  <c r="K108" i="46"/>
  <c r="J108" i="46"/>
  <c r="K143" i="46"/>
  <c r="J143" i="46"/>
  <c r="M22" i="31"/>
  <c r="G142" i="46" s="1"/>
  <c r="K142" i="46"/>
  <c r="J142" i="46"/>
  <c r="K88" i="46"/>
  <c r="J88" i="46"/>
  <c r="Q17" i="5"/>
  <c r="I119" i="46" s="1"/>
  <c r="J27" i="52"/>
  <c r="K82" i="46"/>
  <c r="J82" i="46"/>
  <c r="K101" i="46"/>
  <c r="J101" i="46"/>
  <c r="Q17" i="25"/>
  <c r="I138" i="46" s="1"/>
  <c r="E148" i="46"/>
  <c r="AL13" i="16"/>
  <c r="AL8" i="16"/>
  <c r="K148" i="46"/>
  <c r="J148" i="46"/>
  <c r="AL21" i="16"/>
  <c r="Q17" i="24"/>
  <c r="I137" i="46" s="1"/>
  <c r="K100" i="46"/>
  <c r="J100" i="46"/>
  <c r="K92" i="46"/>
  <c r="J92" i="46"/>
  <c r="K109" i="46"/>
  <c r="J109" i="46"/>
  <c r="K86" i="46"/>
  <c r="J86" i="46"/>
  <c r="I104" i="46"/>
  <c r="K67" i="46"/>
  <c r="J67" i="46"/>
  <c r="AN22" i="16"/>
  <c r="AN38" i="16"/>
  <c r="K102" i="46"/>
  <c r="J102" i="46"/>
  <c r="K103" i="46"/>
  <c r="J103" i="46"/>
  <c r="AM15" i="16"/>
  <c r="F75" i="46"/>
  <c r="K73" i="46"/>
  <c r="J73" i="46"/>
  <c r="E22" i="41"/>
  <c r="G73" i="46" s="1"/>
  <c r="K46" i="46"/>
  <c r="J46" i="46"/>
  <c r="E22" i="6"/>
  <c r="G46" i="46" s="1"/>
  <c r="Q17" i="2"/>
  <c r="I116" i="46" s="1"/>
  <c r="K79" i="46"/>
  <c r="J79" i="46"/>
  <c r="K43" i="46"/>
  <c r="J43" i="46"/>
  <c r="E22" i="4"/>
  <c r="G44" i="46" s="1"/>
  <c r="K44" i="46"/>
  <c r="J44" i="46"/>
  <c r="E22" i="43"/>
  <c r="G75" i="46" s="1"/>
  <c r="AM6" i="16"/>
  <c r="AM9" i="16" s="1"/>
  <c r="E75" i="46"/>
  <c r="AM11" i="16"/>
  <c r="K75" i="46"/>
  <c r="J75" i="46"/>
  <c r="AM19" i="16"/>
  <c r="AM22" i="16" s="1"/>
  <c r="K65" i="46"/>
  <c r="J65" i="46"/>
  <c r="K56" i="46"/>
  <c r="J56" i="46"/>
  <c r="K106" i="46"/>
  <c r="J106" i="46"/>
  <c r="K58" i="46"/>
  <c r="J58" i="46"/>
  <c r="K51" i="46"/>
  <c r="J51" i="46"/>
  <c r="K99" i="46"/>
  <c r="J99" i="46"/>
  <c r="K66" i="46"/>
  <c r="J66" i="46"/>
  <c r="E22" i="29"/>
  <c r="G66" i="46" s="1"/>
  <c r="K97" i="46"/>
  <c r="J97" i="46"/>
  <c r="J89" i="46"/>
  <c r="K89" i="46"/>
  <c r="Q17" i="22"/>
  <c r="I135" i="46" s="1"/>
  <c r="J98" i="46"/>
  <c r="K98" i="46"/>
  <c r="Q17" i="13"/>
  <c r="I127" i="46" s="1"/>
  <c r="J90" i="46"/>
  <c r="K90" i="46"/>
  <c r="K57" i="46"/>
  <c r="J57" i="46"/>
  <c r="K47" i="46"/>
  <c r="J47" i="46"/>
  <c r="K96" i="46"/>
  <c r="Q17" i="20"/>
  <c r="I133" i="46" s="1"/>
  <c r="Q5" i="8"/>
  <c r="I85" i="46" s="1"/>
  <c r="K48" i="46"/>
  <c r="J48" i="46"/>
  <c r="E22" i="8"/>
  <c r="G48" i="46" s="1"/>
  <c r="Q5" i="2"/>
  <c r="I79" i="46" s="1"/>
  <c r="K42" i="46"/>
  <c r="J42" i="46"/>
  <c r="J7" i="46"/>
  <c r="K7" i="46"/>
  <c r="Q17" i="42"/>
  <c r="I148" i="46" s="1"/>
  <c r="AL7" i="16"/>
  <c r="AL9" i="16" s="1"/>
  <c r="J111" i="46"/>
  <c r="AL20" i="16"/>
  <c r="E111" i="46"/>
  <c r="AL12" i="16"/>
  <c r="Q5" i="5"/>
  <c r="I82" i="46" s="1"/>
  <c r="I58" i="46"/>
  <c r="E74" i="46"/>
  <c r="AL11" i="16"/>
  <c r="Q5" i="42"/>
  <c r="I111" i="46" s="1"/>
  <c r="AL19" i="16"/>
  <c r="E22" i="42"/>
  <c r="H74" i="46" s="1"/>
  <c r="Q5" i="25"/>
  <c r="I101" i="46" s="1"/>
  <c r="Q5" i="22"/>
  <c r="I98" i="46" s="1"/>
  <c r="I17" i="4"/>
  <c r="I44" i="46" s="1"/>
  <c r="AN37" i="16"/>
  <c r="AM14" i="16"/>
  <c r="I17" i="33"/>
  <c r="I70" i="46" s="1"/>
  <c r="I17" i="41"/>
  <c r="I73" i="46" s="1"/>
  <c r="I17" i="13"/>
  <c r="I53" i="46" s="1"/>
  <c r="I63" i="46"/>
  <c r="Q5" i="9"/>
  <c r="I86" i="46" s="1"/>
  <c r="I17" i="17"/>
  <c r="I56" i="46" s="1"/>
  <c r="Q17" i="18"/>
  <c r="I131" i="46" s="1"/>
  <c r="E22" i="22"/>
  <c r="G61" i="46" s="1"/>
  <c r="Q17" i="28"/>
  <c r="I139" i="46" s="1"/>
  <c r="I17" i="30"/>
  <c r="I67" i="46" s="1"/>
  <c r="Q17" i="31"/>
  <c r="I142" i="46" s="1"/>
  <c r="I17" i="42"/>
  <c r="I74" i="46" s="1"/>
  <c r="Q5" i="3"/>
  <c r="I80" i="46" s="1"/>
  <c r="I17" i="9"/>
  <c r="I49" i="46" s="1"/>
  <c r="Q17" i="10"/>
  <c r="I124" i="46" s="1"/>
  <c r="Q5" i="10"/>
  <c r="I87" i="46" s="1"/>
  <c r="I17" i="11"/>
  <c r="I51" i="46" s="1"/>
  <c r="Q17" i="12"/>
  <c r="I126" i="46" s="1"/>
  <c r="Q5" i="12"/>
  <c r="I89" i="46" s="1"/>
  <c r="I17" i="14"/>
  <c r="I54" i="46" s="1"/>
  <c r="Q17" i="15"/>
  <c r="I129" i="46" s="1"/>
  <c r="Q5" i="15"/>
  <c r="I92" i="46" s="1"/>
  <c r="I17" i="18"/>
  <c r="I57" i="46" s="1"/>
  <c r="Q17" i="21"/>
  <c r="I134" i="46" s="1"/>
  <c r="Q5" i="21"/>
  <c r="I97" i="46" s="1"/>
  <c r="I17" i="22"/>
  <c r="I61" i="46" s="1"/>
  <c r="Q17" i="23"/>
  <c r="I136" i="46" s="1"/>
  <c r="Q5" i="23"/>
  <c r="I99" i="46" s="1"/>
  <c r="I17" i="28"/>
  <c r="I65" i="46" s="1"/>
  <c r="Q17" i="29"/>
  <c r="I140" i="46" s="1"/>
  <c r="I17" i="31"/>
  <c r="I68" i="46" s="1"/>
  <c r="Q17" i="32"/>
  <c r="I143" i="46" s="1"/>
  <c r="Q5" i="32"/>
  <c r="I106" i="46" s="1"/>
  <c r="I17" i="38"/>
  <c r="I71" i="46" s="1"/>
  <c r="Q17" i="40"/>
  <c r="I146" i="46" s="1"/>
  <c r="Q5" i="40"/>
  <c r="I109" i="46" s="1"/>
  <c r="I17" i="43"/>
  <c r="I75" i="46" s="1"/>
  <c r="I17" i="2"/>
  <c r="I42" i="46" s="1"/>
  <c r="I17" i="8"/>
  <c r="I48" i="46" s="1"/>
  <c r="Q17" i="9"/>
  <c r="I123" i="46" s="1"/>
  <c r="Q5" i="11"/>
  <c r="I88" i="46" s="1"/>
  <c r="E22" i="14"/>
  <c r="G54" i="46" s="1"/>
  <c r="Q5" i="18"/>
  <c r="I94" i="46" s="1"/>
  <c r="Q5" i="20"/>
  <c r="I96" i="46" s="1"/>
  <c r="Q5" i="28"/>
  <c r="I102" i="46" s="1"/>
  <c r="E10" i="33"/>
  <c r="G33" i="46" s="1"/>
  <c r="Q17" i="38"/>
  <c r="I145" i="46" s="1"/>
  <c r="Q5" i="38"/>
  <c r="I108" i="46" s="1"/>
  <c r="Q17" i="43"/>
  <c r="I149" i="46" s="1"/>
  <c r="Q5" i="43"/>
  <c r="I112" i="46" s="1"/>
  <c r="I17" i="5"/>
  <c r="I45" i="46" s="1"/>
  <c r="Q17" i="6"/>
  <c r="I120" i="46" s="1"/>
  <c r="Q5" i="6"/>
  <c r="I83" i="46" s="1"/>
  <c r="Q17" i="4"/>
  <c r="I118" i="46" s="1"/>
  <c r="Q5" i="4"/>
  <c r="I81" i="46" s="1"/>
  <c r="I17" i="6"/>
  <c r="I46" i="46" s="1"/>
  <c r="Q17" i="7"/>
  <c r="I121" i="46" s="1"/>
  <c r="Q5" i="7"/>
  <c r="I84" i="46" s="1"/>
  <c r="I17" i="10"/>
  <c r="I50" i="46" s="1"/>
  <c r="E22" i="10"/>
  <c r="Q17" i="11"/>
  <c r="I125" i="46" s="1"/>
  <c r="M10" i="11"/>
  <c r="G88" i="46" s="1"/>
  <c r="I17" i="12"/>
  <c r="I52" i="46" s="1"/>
  <c r="Q5" i="13"/>
  <c r="I90" i="46" s="1"/>
  <c r="I17" i="15"/>
  <c r="I55" i="46" s="1"/>
  <c r="E22" i="15"/>
  <c r="G55" i="46" s="1"/>
  <c r="Q5" i="17"/>
  <c r="I93" i="46" s="1"/>
  <c r="Q5" i="19"/>
  <c r="I95" i="46" s="1"/>
  <c r="I17" i="21"/>
  <c r="I60" i="46" s="1"/>
  <c r="I17" i="23"/>
  <c r="I62" i="46" s="1"/>
  <c r="Q5" i="24"/>
  <c r="I100" i="46" s="1"/>
  <c r="I17" i="29"/>
  <c r="I66" i="46" s="1"/>
  <c r="Q5" i="29"/>
  <c r="I103" i="46" s="1"/>
  <c r="I17" i="32"/>
  <c r="I69" i="46" s="1"/>
  <c r="I17" i="40"/>
  <c r="I72" i="46" s="1"/>
  <c r="Q5" i="41"/>
  <c r="I110" i="46" s="1"/>
  <c r="E10" i="43"/>
  <c r="M10" i="43"/>
  <c r="H112" i="46" s="1"/>
  <c r="E10" i="42"/>
  <c r="M10" i="42"/>
  <c r="G111" i="46" s="1"/>
  <c r="E10" i="41"/>
  <c r="G36" i="46" s="1"/>
  <c r="M10" i="41"/>
  <c r="G110" i="46" s="1"/>
  <c r="E10" i="40"/>
  <c r="G35" i="46" s="1"/>
  <c r="M10" i="40"/>
  <c r="G109" i="46" s="1"/>
  <c r="E10" i="38"/>
  <c r="G34" i="46" s="1"/>
  <c r="M10" i="38"/>
  <c r="G108" i="46" s="1"/>
  <c r="M10" i="33"/>
  <c r="E10" i="32"/>
  <c r="G32" i="46" s="1"/>
  <c r="M10" i="32"/>
  <c r="G106" i="46" s="1"/>
  <c r="E10" i="31"/>
  <c r="G31" i="46" s="1"/>
  <c r="M10" i="31"/>
  <c r="G105" i="46" s="1"/>
  <c r="E10" i="30"/>
  <c r="G30" i="46" s="1"/>
  <c r="M10" i="30"/>
  <c r="G104" i="46" s="1"/>
  <c r="M10" i="29"/>
  <c r="G103" i="46" s="1"/>
  <c r="E10" i="28"/>
  <c r="G28" i="46" s="1"/>
  <c r="M10" i="28"/>
  <c r="G102" i="46" s="1"/>
  <c r="E10" i="25"/>
  <c r="G27" i="46" s="1"/>
  <c r="M10" i="25"/>
  <c r="E10" i="24"/>
  <c r="G26" i="46" s="1"/>
  <c r="M10" i="24"/>
  <c r="G100" i="46" s="1"/>
  <c r="E10" i="23"/>
  <c r="G25" i="46" s="1"/>
  <c r="M10" i="23"/>
  <c r="G99" i="46" s="1"/>
  <c r="M10" i="22"/>
  <c r="G98" i="46" s="1"/>
  <c r="M10" i="21"/>
  <c r="G97" i="46" s="1"/>
  <c r="M10" i="20"/>
  <c r="G96" i="46" s="1"/>
  <c r="E10" i="19"/>
  <c r="G21" i="46" s="1"/>
  <c r="M10" i="19"/>
  <c r="M10" i="18"/>
  <c r="G94" i="46" s="1"/>
  <c r="E10" i="17"/>
  <c r="G19" i="46" s="1"/>
  <c r="M10" i="17"/>
  <c r="G93" i="46" s="1"/>
  <c r="M10" i="15"/>
  <c r="G92" i="46" s="1"/>
  <c r="M10" i="14"/>
  <c r="G91" i="46" s="1"/>
  <c r="E10" i="13"/>
  <c r="G16" i="46" s="1"/>
  <c r="M10" i="13"/>
  <c r="G90" i="46" s="1"/>
  <c r="E10" i="12"/>
  <c r="G15" i="46" s="1"/>
  <c r="M10" i="12"/>
  <c r="G89" i="46" s="1"/>
  <c r="E22" i="11"/>
  <c r="G51" i="46" s="1"/>
  <c r="M10" i="10"/>
  <c r="E10" i="9"/>
  <c r="G12" i="46" s="1"/>
  <c r="M10" i="9"/>
  <c r="G86" i="46" s="1"/>
  <c r="E10" i="8"/>
  <c r="G11" i="46" s="1"/>
  <c r="M10" i="8"/>
  <c r="G85" i="46" s="1"/>
  <c r="E10" i="7"/>
  <c r="G10" i="46" s="1"/>
  <c r="M10" i="7"/>
  <c r="E10" i="6"/>
  <c r="G9" i="46" s="1"/>
  <c r="M10" i="6"/>
  <c r="G83" i="46" s="1"/>
  <c r="M10" i="5"/>
  <c r="G82" i="46" s="1"/>
  <c r="E10" i="4"/>
  <c r="G7" i="46" s="1"/>
  <c r="M10" i="4"/>
  <c r="G81" i="46" s="1"/>
  <c r="E22" i="3"/>
  <c r="G43" i="46" s="1"/>
  <c r="M10" i="2"/>
  <c r="G79" i="46" s="1"/>
  <c r="H101" i="46" l="1"/>
  <c r="G101" i="46"/>
  <c r="H75" i="46"/>
  <c r="H148" i="46"/>
  <c r="K111" i="46"/>
  <c r="Q30" i="42"/>
  <c r="Q29" i="42"/>
  <c r="H111" i="46"/>
  <c r="I32" i="42"/>
  <c r="I33" i="42"/>
  <c r="K74" i="46"/>
  <c r="J74" i="46"/>
  <c r="AL24" i="16"/>
  <c r="AL38" i="16" s="1"/>
  <c r="G74" i="46"/>
  <c r="AL23" i="16"/>
  <c r="AL37" i="16" s="1"/>
  <c r="G37" i="46"/>
  <c r="H37" i="46"/>
  <c r="H73" i="46"/>
  <c r="H36" i="46"/>
  <c r="H146" i="46"/>
  <c r="H109" i="46"/>
  <c r="H72" i="46"/>
  <c r="H35" i="46"/>
  <c r="H108" i="46"/>
  <c r="H71" i="46"/>
  <c r="I30" i="38"/>
  <c r="I29" i="38"/>
  <c r="K34" i="46"/>
  <c r="J34" i="46"/>
  <c r="H34" i="46"/>
  <c r="H70" i="46"/>
  <c r="I29" i="33"/>
  <c r="I30" i="33"/>
  <c r="K33" i="46"/>
  <c r="J33" i="46"/>
  <c r="H33" i="46"/>
  <c r="H143" i="46"/>
  <c r="Q30" i="32"/>
  <c r="Q29" i="32"/>
  <c r="H106" i="46"/>
  <c r="H69" i="46"/>
  <c r="I29" i="32"/>
  <c r="I30" i="32"/>
  <c r="K32" i="46"/>
  <c r="J32" i="46"/>
  <c r="H32" i="46"/>
  <c r="H142" i="46"/>
  <c r="K105" i="46"/>
  <c r="Q29" i="31"/>
  <c r="Q30" i="31"/>
  <c r="H105" i="46"/>
  <c r="H68" i="46"/>
  <c r="I29" i="31"/>
  <c r="I30" i="31"/>
  <c r="K31" i="46"/>
  <c r="J31" i="46"/>
  <c r="H31" i="46"/>
  <c r="H104" i="46"/>
  <c r="H30" i="46"/>
  <c r="H140" i="46"/>
  <c r="Q30" i="29"/>
  <c r="H103" i="46"/>
  <c r="Q29" i="29"/>
  <c r="H66" i="46"/>
  <c r="H29" i="46"/>
  <c r="I30" i="29"/>
  <c r="I29" i="29"/>
  <c r="K29" i="46"/>
  <c r="J29" i="46"/>
  <c r="H102" i="46"/>
  <c r="H65" i="46"/>
  <c r="I30" i="28"/>
  <c r="I29" i="28"/>
  <c r="K28" i="46"/>
  <c r="J28" i="46"/>
  <c r="H28" i="46"/>
  <c r="H64" i="46"/>
  <c r="I29" i="25"/>
  <c r="I30" i="25"/>
  <c r="K27" i="46"/>
  <c r="J27" i="46"/>
  <c r="H27" i="46"/>
  <c r="H100" i="46"/>
  <c r="K63" i="46"/>
  <c r="H63" i="46"/>
  <c r="I32" i="24"/>
  <c r="I33" i="24"/>
  <c r="I29" i="24"/>
  <c r="I30" i="24"/>
  <c r="K26" i="46"/>
  <c r="J26" i="46"/>
  <c r="H26" i="46"/>
  <c r="Q32" i="23"/>
  <c r="H136" i="46"/>
  <c r="Q30" i="23"/>
  <c r="Q29" i="23"/>
  <c r="H99" i="46"/>
  <c r="H62" i="46"/>
  <c r="H25" i="46"/>
  <c r="Q30" i="22"/>
  <c r="Q29" i="22"/>
  <c r="H98" i="46"/>
  <c r="H61" i="46"/>
  <c r="H24" i="46"/>
  <c r="H134" i="46"/>
  <c r="H97" i="46"/>
  <c r="H60" i="46"/>
  <c r="H23" i="46"/>
  <c r="Q30" i="20"/>
  <c r="Q29" i="20"/>
  <c r="H96" i="46"/>
  <c r="H59" i="46"/>
  <c r="H22" i="46"/>
  <c r="I32" i="19"/>
  <c r="I33" i="19"/>
  <c r="H58" i="46"/>
  <c r="H21" i="46"/>
  <c r="H94" i="46"/>
  <c r="H57" i="46"/>
  <c r="I32" i="18"/>
  <c r="I33" i="18"/>
  <c r="H20" i="46"/>
  <c r="I33" i="17"/>
  <c r="H19" i="46"/>
  <c r="H92" i="46"/>
  <c r="H55" i="46"/>
  <c r="H18" i="46"/>
  <c r="H17" i="46"/>
  <c r="Q30" i="13"/>
  <c r="Q29" i="13"/>
  <c r="H90" i="46"/>
  <c r="H53" i="46"/>
  <c r="H16" i="46"/>
  <c r="Q30" i="12"/>
  <c r="Q29" i="12"/>
  <c r="H89" i="46"/>
  <c r="H52" i="46"/>
  <c r="H15" i="46"/>
  <c r="H88" i="46"/>
  <c r="I32" i="11"/>
  <c r="I33" i="11"/>
  <c r="H51" i="46"/>
  <c r="H14" i="46"/>
  <c r="I29" i="11"/>
  <c r="I30" i="11"/>
  <c r="K14" i="46"/>
  <c r="J14" i="46"/>
  <c r="H13" i="46"/>
  <c r="H86" i="46"/>
  <c r="H12" i="46"/>
  <c r="H48" i="46"/>
  <c r="H11" i="46"/>
  <c r="I30" i="8"/>
  <c r="I29" i="8"/>
  <c r="K11" i="46"/>
  <c r="J11" i="46"/>
  <c r="H47" i="46"/>
  <c r="H84" i="46"/>
  <c r="G84" i="46"/>
  <c r="H10" i="46"/>
  <c r="H46" i="46"/>
  <c r="H9" i="46"/>
  <c r="I29" i="6"/>
  <c r="I30" i="6"/>
  <c r="K9" i="46"/>
  <c r="J9" i="46"/>
  <c r="H45" i="46"/>
  <c r="H82" i="46"/>
  <c r="H8" i="46"/>
  <c r="I29" i="5"/>
  <c r="I30" i="5"/>
  <c r="D27" i="52"/>
  <c r="J8" i="46"/>
  <c r="K8" i="46"/>
  <c r="H81" i="46"/>
  <c r="H7" i="46"/>
  <c r="H44" i="46"/>
  <c r="H43" i="46"/>
  <c r="H80" i="46"/>
  <c r="H6" i="46"/>
  <c r="I29" i="3"/>
  <c r="I30" i="3"/>
  <c r="D15" i="52"/>
  <c r="K6" i="46"/>
  <c r="J6" i="46"/>
  <c r="I17" i="3"/>
  <c r="I43" i="46" s="1"/>
  <c r="H42" i="46"/>
  <c r="H79" i="46"/>
  <c r="I29" i="2"/>
  <c r="I30" i="2"/>
  <c r="H5" i="46"/>
  <c r="H145" i="46"/>
  <c r="H138" i="46"/>
  <c r="H133" i="46"/>
  <c r="H119" i="46"/>
  <c r="H118" i="46"/>
  <c r="H122" i="46"/>
  <c r="H137" i="46"/>
  <c r="H123" i="46"/>
  <c r="H116" i="46"/>
  <c r="H129" i="46"/>
  <c r="H83" i="46"/>
  <c r="H93" i="46"/>
  <c r="H110" i="46"/>
  <c r="G112" i="46"/>
  <c r="AM25" i="16"/>
  <c r="AM39" i="16" s="1"/>
  <c r="H126" i="46"/>
  <c r="G126" i="46"/>
  <c r="H117" i="46"/>
  <c r="H95" i="46"/>
  <c r="G95" i="46"/>
  <c r="H131" i="46"/>
  <c r="H125" i="46"/>
  <c r="G125" i="46"/>
  <c r="H139" i="46"/>
  <c r="H127" i="46"/>
  <c r="G127" i="46"/>
  <c r="H85" i="46"/>
  <c r="AL26" i="16"/>
  <c r="AL40" i="16" s="1"/>
  <c r="AL22" i="16"/>
  <c r="AM24" i="16"/>
  <c r="AM38" i="16" s="1"/>
  <c r="AL25" i="16"/>
  <c r="AL39" i="16" s="1"/>
  <c r="AM23" i="16"/>
  <c r="AM37" i="16" s="1"/>
  <c r="AL50" i="16"/>
  <c r="AM50" i="16"/>
  <c r="AO50" i="16"/>
  <c r="AN50" i="16"/>
  <c r="D19" i="1"/>
  <c r="E41" i="46" s="1"/>
  <c r="F12" i="1" l="1"/>
  <c r="D7" i="1" l="1"/>
  <c r="E4" i="46" s="1"/>
  <c r="F148" i="46" l="1"/>
  <c r="F147" i="46"/>
  <c r="F146" i="46"/>
  <c r="F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F132" i="46"/>
  <c r="F131" i="46"/>
  <c r="F130" i="46"/>
  <c r="F129" i="46"/>
  <c r="F128" i="46"/>
  <c r="F127" i="46"/>
  <c r="F126" i="46"/>
  <c r="F125" i="46"/>
  <c r="F123" i="46"/>
  <c r="F122" i="46"/>
  <c r="F121" i="46"/>
  <c r="F120" i="46"/>
  <c r="F119" i="46"/>
  <c r="F118" i="46"/>
  <c r="F117" i="46"/>
  <c r="F116" i="46"/>
  <c r="F111" i="46"/>
  <c r="F110" i="46"/>
  <c r="F109" i="46"/>
  <c r="F108" i="46"/>
  <c r="F107" i="46"/>
  <c r="F106" i="46"/>
  <c r="F105" i="46"/>
  <c r="F104" i="46"/>
  <c r="F103" i="46"/>
  <c r="F102" i="46"/>
  <c r="F101" i="46"/>
  <c r="F100" i="46"/>
  <c r="F99" i="46"/>
  <c r="F98" i="46"/>
  <c r="F97" i="46"/>
  <c r="F96" i="46"/>
  <c r="F95" i="46"/>
  <c r="F94" i="46"/>
  <c r="F93" i="46"/>
  <c r="F92" i="46"/>
  <c r="F91" i="46"/>
  <c r="F90" i="46"/>
  <c r="F89" i="46"/>
  <c r="F88" i="46"/>
  <c r="F86" i="46"/>
  <c r="F85" i="46"/>
  <c r="F84" i="46"/>
  <c r="F83" i="46"/>
  <c r="F82" i="46"/>
  <c r="F81" i="46"/>
  <c r="F80" i="46"/>
  <c r="F79" i="46"/>
  <c r="F74" i="46"/>
  <c r="F73" i="46"/>
  <c r="F72" i="46"/>
  <c r="F71" i="46"/>
  <c r="F70" i="46"/>
  <c r="F69" i="46"/>
  <c r="F68" i="46"/>
  <c r="F67" i="46"/>
  <c r="F66" i="46"/>
  <c r="F65" i="46"/>
  <c r="F64" i="46"/>
  <c r="F63" i="46"/>
  <c r="F62" i="46"/>
  <c r="F61" i="46"/>
  <c r="F60" i="46"/>
  <c r="F59" i="46"/>
  <c r="F58" i="46"/>
  <c r="F57" i="46"/>
  <c r="F56" i="46"/>
  <c r="F55" i="46"/>
  <c r="F54" i="46"/>
  <c r="F53" i="46"/>
  <c r="F52" i="46"/>
  <c r="F51" i="46"/>
  <c r="F48" i="46"/>
  <c r="F47" i="46"/>
  <c r="F46" i="46"/>
  <c r="F45" i="46"/>
  <c r="F44" i="46"/>
  <c r="F43" i="46"/>
  <c r="F42" i="46"/>
  <c r="F37" i="46" l="1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F6" i="46"/>
  <c r="G8" i="1" l="1"/>
  <c r="O8" i="1"/>
  <c r="E10" i="1" l="1"/>
  <c r="G4" i="46" s="1"/>
  <c r="M10" i="1"/>
  <c r="G78" i="46" s="1"/>
  <c r="Q8" i="1"/>
  <c r="I8" i="1"/>
  <c r="D15" i="1"/>
  <c r="H78" i="46" l="1"/>
  <c r="J3" i="52"/>
  <c r="J78" i="46"/>
  <c r="Q30" i="1"/>
  <c r="Q31" i="1"/>
  <c r="H4" i="46"/>
  <c r="I30" i="1"/>
  <c r="I31" i="1"/>
  <c r="D3" i="52"/>
  <c r="J4" i="46"/>
  <c r="K78" i="46"/>
  <c r="AK24" i="16"/>
  <c r="AK38" i="16" s="1"/>
  <c r="AK19" i="16"/>
  <c r="AK11" i="16"/>
  <c r="AK14" i="16"/>
  <c r="AJ14" i="16"/>
  <c r="AI24" i="16"/>
  <c r="AI38" i="16" s="1"/>
  <c r="AI19" i="16"/>
  <c r="AI11" i="16"/>
  <c r="AK54" i="16"/>
  <c r="AK53" i="16"/>
  <c r="AK52" i="16"/>
  <c r="AK51" i="16"/>
  <c r="AK44" i="16"/>
  <c r="AK43" i="16"/>
  <c r="AK42" i="16"/>
  <c r="AK41" i="16"/>
  <c r="AK35" i="16"/>
  <c r="AK34" i="16"/>
  <c r="AK33" i="16"/>
  <c r="AK32" i="16"/>
  <c r="AK30" i="16"/>
  <c r="AK29" i="16"/>
  <c r="AK28" i="16"/>
  <c r="AK27" i="16"/>
  <c r="AK26" i="16"/>
  <c r="AK40" i="16" s="1"/>
  <c r="AK25" i="16"/>
  <c r="AK39" i="16" s="1"/>
  <c r="AK23" i="16"/>
  <c r="AK37" i="16" s="1"/>
  <c r="AK21" i="16"/>
  <c r="AK20" i="16"/>
  <c r="AK18" i="16"/>
  <c r="AK17" i="16"/>
  <c r="AK16" i="16"/>
  <c r="AK15" i="16"/>
  <c r="AK13" i="16"/>
  <c r="AK12" i="16"/>
  <c r="AK10" i="16"/>
  <c r="AK8" i="16"/>
  <c r="AK7" i="16"/>
  <c r="AK6" i="16"/>
  <c r="AK5" i="16"/>
  <c r="AJ54" i="16"/>
  <c r="AJ53" i="16"/>
  <c r="AJ52" i="16"/>
  <c r="AJ51" i="16"/>
  <c r="AJ44" i="16"/>
  <c r="AJ43" i="16"/>
  <c r="AJ42" i="16"/>
  <c r="AJ41" i="16"/>
  <c r="AJ35" i="16"/>
  <c r="AJ34" i="16"/>
  <c r="AJ33" i="16"/>
  <c r="AJ32" i="16"/>
  <c r="AJ30" i="16"/>
  <c r="AJ29" i="16"/>
  <c r="AJ28" i="16"/>
  <c r="AJ27" i="16"/>
  <c r="AJ26" i="16"/>
  <c r="AJ40" i="16" s="1"/>
  <c r="AJ25" i="16"/>
  <c r="AJ39" i="16" s="1"/>
  <c r="AJ24" i="16"/>
  <c r="AJ38" i="16" s="1"/>
  <c r="AJ23" i="16"/>
  <c r="AJ37" i="16" s="1"/>
  <c r="AJ21" i="16"/>
  <c r="AJ20" i="16"/>
  <c r="AJ19" i="16"/>
  <c r="AJ18" i="16"/>
  <c r="AJ17" i="16"/>
  <c r="AJ16" i="16"/>
  <c r="AJ15" i="16"/>
  <c r="AJ13" i="16"/>
  <c r="AJ12" i="16"/>
  <c r="AJ11" i="16"/>
  <c r="AJ10" i="16"/>
  <c r="AJ8" i="16"/>
  <c r="AJ6" i="16"/>
  <c r="AJ5" i="16"/>
  <c r="AI54" i="16"/>
  <c r="AI53" i="16"/>
  <c r="AI52" i="16"/>
  <c r="AI51" i="16"/>
  <c r="AI44" i="16"/>
  <c r="AI43" i="16"/>
  <c r="AI42" i="16"/>
  <c r="AI41" i="16"/>
  <c r="AI35" i="16"/>
  <c r="AI34" i="16"/>
  <c r="AI33" i="16"/>
  <c r="AI32" i="16"/>
  <c r="AI30" i="16"/>
  <c r="AI29" i="16"/>
  <c r="AI28" i="16"/>
  <c r="AI27" i="16"/>
  <c r="AI26" i="16"/>
  <c r="AI40" i="16" s="1"/>
  <c r="AI25" i="16"/>
  <c r="AI39" i="16" s="1"/>
  <c r="AI23" i="16"/>
  <c r="AI37" i="16" s="1"/>
  <c r="AI21" i="16"/>
  <c r="AI20" i="16"/>
  <c r="AI18" i="16"/>
  <c r="AI17" i="16"/>
  <c r="AI16" i="16"/>
  <c r="AI15" i="16"/>
  <c r="AI14" i="16"/>
  <c r="AI13" i="16"/>
  <c r="AI12" i="16"/>
  <c r="AI10" i="16"/>
  <c r="AI8" i="16"/>
  <c r="AI6" i="16"/>
  <c r="AI5" i="16"/>
  <c r="AK9" i="16" l="1"/>
  <c r="AK36" i="16"/>
  <c r="AK45" i="16"/>
  <c r="AK55" i="16"/>
  <c r="AI36" i="16"/>
  <c r="AK22" i="16"/>
  <c r="AJ22" i="16"/>
  <c r="AJ31" i="16"/>
  <c r="AJ36" i="16"/>
  <c r="AJ45" i="16"/>
  <c r="AJ55" i="16"/>
  <c r="AI22" i="16"/>
  <c r="AI31" i="16"/>
  <c r="AI45" i="16"/>
  <c r="AI55" i="16"/>
  <c r="AJ7" i="16"/>
  <c r="AJ9" i="16" s="1"/>
  <c r="AI7" i="16"/>
  <c r="AI9" i="16" s="1"/>
  <c r="AK31" i="16"/>
  <c r="AH54" i="16"/>
  <c r="AH53" i="16"/>
  <c r="AH52" i="16"/>
  <c r="AH51" i="16"/>
  <c r="AH44" i="16"/>
  <c r="AH43" i="16"/>
  <c r="AH42" i="16"/>
  <c r="AH41" i="16"/>
  <c r="AH35" i="16"/>
  <c r="AH34" i="16"/>
  <c r="AH33" i="16"/>
  <c r="AH32" i="16"/>
  <c r="AH30" i="16"/>
  <c r="AH29" i="16"/>
  <c r="AH28" i="16"/>
  <c r="AH27" i="16"/>
  <c r="AH26" i="16"/>
  <c r="AH40" i="16" s="1"/>
  <c r="AH25" i="16"/>
  <c r="AH39" i="16" s="1"/>
  <c r="AH24" i="16"/>
  <c r="AH38" i="16" s="1"/>
  <c r="AH23" i="16"/>
  <c r="AH37" i="16" s="1"/>
  <c r="AH21" i="16"/>
  <c r="AH20" i="16"/>
  <c r="AH19" i="16"/>
  <c r="AH18" i="16"/>
  <c r="AH17" i="16"/>
  <c r="AH16" i="16"/>
  <c r="AH15" i="16"/>
  <c r="AH14" i="16"/>
  <c r="AH13" i="16"/>
  <c r="AH12" i="16"/>
  <c r="AH11" i="16"/>
  <c r="AH10" i="16"/>
  <c r="AH8" i="16"/>
  <c r="AH7" i="16"/>
  <c r="AH6" i="16"/>
  <c r="AH5" i="16"/>
  <c r="AG54" i="16"/>
  <c r="AG53" i="16"/>
  <c r="AG52" i="16"/>
  <c r="AG51" i="16"/>
  <c r="AF54" i="16"/>
  <c r="AF53" i="16"/>
  <c r="AF52" i="16"/>
  <c r="AF51" i="16"/>
  <c r="AE54" i="16"/>
  <c r="AE53" i="16"/>
  <c r="AE52" i="16"/>
  <c r="AE51" i="16"/>
  <c r="AG44" i="16"/>
  <c r="AG43" i="16"/>
  <c r="AG42" i="16"/>
  <c r="AG41" i="16"/>
  <c r="AG35" i="16"/>
  <c r="AG34" i="16"/>
  <c r="AG33" i="16"/>
  <c r="AG32" i="16"/>
  <c r="AG30" i="16"/>
  <c r="AG29" i="16"/>
  <c r="AG28" i="16"/>
  <c r="AG27" i="16"/>
  <c r="AG26" i="16"/>
  <c r="AG40" i="16" s="1"/>
  <c r="AG25" i="16"/>
  <c r="AG39" i="16" s="1"/>
  <c r="AG24" i="16"/>
  <c r="AG38" i="16" s="1"/>
  <c r="AG23" i="16"/>
  <c r="AG37" i="16" s="1"/>
  <c r="AG21" i="16"/>
  <c r="AG20" i="16"/>
  <c r="AG19" i="16"/>
  <c r="AG18" i="16"/>
  <c r="AG17" i="16"/>
  <c r="AG16" i="16"/>
  <c r="AG15" i="16"/>
  <c r="AG14" i="16"/>
  <c r="AG13" i="16"/>
  <c r="AG12" i="16"/>
  <c r="AG11" i="16"/>
  <c r="AG10" i="16"/>
  <c r="AG8" i="16"/>
  <c r="AG7" i="16"/>
  <c r="AG6" i="16"/>
  <c r="AG5" i="16"/>
  <c r="AF44" i="16"/>
  <c r="AF43" i="16"/>
  <c r="AF42" i="16"/>
  <c r="AF41" i="16"/>
  <c r="AF35" i="16"/>
  <c r="AF34" i="16"/>
  <c r="AF33" i="16"/>
  <c r="AF32" i="16"/>
  <c r="AF30" i="16"/>
  <c r="AF29" i="16"/>
  <c r="AF28" i="16"/>
  <c r="AF27" i="16"/>
  <c r="AF26" i="16"/>
  <c r="AF40" i="16" s="1"/>
  <c r="AF25" i="16"/>
  <c r="AF39" i="16" s="1"/>
  <c r="AF24" i="16"/>
  <c r="AF38" i="16" s="1"/>
  <c r="AF23" i="16"/>
  <c r="AF37" i="16" s="1"/>
  <c r="AF21" i="16"/>
  <c r="AF20" i="16"/>
  <c r="AF19" i="16"/>
  <c r="AF18" i="16"/>
  <c r="AF17" i="16"/>
  <c r="AF16" i="16"/>
  <c r="AF15" i="16"/>
  <c r="AF14" i="16"/>
  <c r="AF13" i="16"/>
  <c r="AF12" i="16"/>
  <c r="AF11" i="16"/>
  <c r="AF10" i="16"/>
  <c r="AF8" i="16"/>
  <c r="AF7" i="16"/>
  <c r="AF6" i="16"/>
  <c r="AF5" i="16"/>
  <c r="AE44" i="16"/>
  <c r="AE43" i="16"/>
  <c r="AE42" i="16"/>
  <c r="AE41" i="16"/>
  <c r="AE35" i="16"/>
  <c r="AE34" i="16"/>
  <c r="AE33" i="16"/>
  <c r="AE32" i="16"/>
  <c r="AE30" i="16"/>
  <c r="AE29" i="16"/>
  <c r="AE28" i="16"/>
  <c r="AE27" i="16"/>
  <c r="AE26" i="16"/>
  <c r="AE25" i="16"/>
  <c r="AE39" i="16" s="1"/>
  <c r="AE24" i="16"/>
  <c r="AE38" i="16" s="1"/>
  <c r="AE23" i="16"/>
  <c r="AE37" i="16" s="1"/>
  <c r="AE21" i="16"/>
  <c r="AE20" i="16"/>
  <c r="AE19" i="16"/>
  <c r="AE18" i="16"/>
  <c r="AE17" i="16"/>
  <c r="AE16" i="16"/>
  <c r="AE15" i="16"/>
  <c r="AE14" i="16"/>
  <c r="AE13" i="16"/>
  <c r="AE12" i="16"/>
  <c r="AE11" i="16"/>
  <c r="AE10" i="16"/>
  <c r="AE8" i="16"/>
  <c r="AE7" i="16"/>
  <c r="AE6" i="16"/>
  <c r="AE5" i="16"/>
  <c r="AE40" i="16"/>
  <c r="AD54" i="16"/>
  <c r="AD53" i="16"/>
  <c r="AD52" i="16"/>
  <c r="AD51" i="16"/>
  <c r="AD44" i="16"/>
  <c r="AD43" i="16"/>
  <c r="AD42" i="16"/>
  <c r="AD41" i="16"/>
  <c r="AD35" i="16"/>
  <c r="AD34" i="16"/>
  <c r="AD33" i="16"/>
  <c r="AD32" i="16"/>
  <c r="AD30" i="16"/>
  <c r="AD29" i="16"/>
  <c r="AD28" i="16"/>
  <c r="AD27" i="16"/>
  <c r="AD26" i="16"/>
  <c r="AD40" i="16" s="1"/>
  <c r="AD25" i="16"/>
  <c r="AD39" i="16" s="1"/>
  <c r="AD24" i="16"/>
  <c r="AD38" i="16" s="1"/>
  <c r="AD23" i="16"/>
  <c r="AD37" i="16" s="1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8" i="16"/>
  <c r="AD7" i="16"/>
  <c r="AD6" i="16"/>
  <c r="AD5" i="16"/>
  <c r="AC54" i="16"/>
  <c r="AC53" i="16"/>
  <c r="AC52" i="16"/>
  <c r="AC51" i="16"/>
  <c r="AC44" i="16"/>
  <c r="AC43" i="16"/>
  <c r="AC42" i="16"/>
  <c r="AC41" i="16"/>
  <c r="AC35" i="16"/>
  <c r="AC34" i="16"/>
  <c r="AC33" i="16"/>
  <c r="AC32" i="16"/>
  <c r="AC30" i="16"/>
  <c r="AC29" i="16"/>
  <c r="AC28" i="16"/>
  <c r="AC27" i="16"/>
  <c r="AC26" i="16"/>
  <c r="AC40" i="16" s="1"/>
  <c r="AC25" i="16"/>
  <c r="AC39" i="16" s="1"/>
  <c r="AC24" i="16"/>
  <c r="AC38" i="16" s="1"/>
  <c r="AC23" i="16"/>
  <c r="AC37" i="16" s="1"/>
  <c r="AC21" i="16"/>
  <c r="AC20" i="16"/>
  <c r="AC19" i="16"/>
  <c r="AC18" i="16"/>
  <c r="AC17" i="16"/>
  <c r="AC16" i="16"/>
  <c r="AC15" i="16"/>
  <c r="AC14" i="16"/>
  <c r="AC13" i="16"/>
  <c r="AC12" i="16"/>
  <c r="AC11" i="16"/>
  <c r="AC10" i="16"/>
  <c r="AC8" i="16"/>
  <c r="AC7" i="16"/>
  <c r="AC6" i="16"/>
  <c r="AC5" i="16"/>
  <c r="AB54" i="16"/>
  <c r="AB53" i="16"/>
  <c r="AB52" i="16"/>
  <c r="AB51" i="16"/>
  <c r="AB44" i="16"/>
  <c r="AB43" i="16"/>
  <c r="AB42" i="16"/>
  <c r="AB41" i="16"/>
  <c r="AB35" i="16"/>
  <c r="AB34" i="16"/>
  <c r="AB33" i="16"/>
  <c r="AB32" i="16"/>
  <c r="AB30" i="16"/>
  <c r="AB29" i="16"/>
  <c r="AB28" i="16"/>
  <c r="AB27" i="16"/>
  <c r="AB26" i="16"/>
  <c r="AB40" i="16" s="1"/>
  <c r="AB25" i="16"/>
  <c r="AB39" i="16" s="1"/>
  <c r="AB24" i="16"/>
  <c r="AB38" i="16" s="1"/>
  <c r="AB23" i="16"/>
  <c r="AB37" i="16" s="1"/>
  <c r="AB21" i="16"/>
  <c r="AB20" i="16"/>
  <c r="AB19" i="16"/>
  <c r="AB18" i="16"/>
  <c r="AB17" i="16"/>
  <c r="AB16" i="16"/>
  <c r="AB15" i="16"/>
  <c r="AB14" i="16"/>
  <c r="AB13" i="16"/>
  <c r="AB12" i="16"/>
  <c r="AB11" i="16"/>
  <c r="AB10" i="16"/>
  <c r="AB8" i="16"/>
  <c r="AB7" i="16"/>
  <c r="AB6" i="16"/>
  <c r="AB5" i="16"/>
  <c r="AA54" i="16"/>
  <c r="AA53" i="16"/>
  <c r="AA52" i="16"/>
  <c r="AA51" i="16"/>
  <c r="AA44" i="16"/>
  <c r="AA43" i="16"/>
  <c r="AA42" i="16"/>
  <c r="AA41" i="16"/>
  <c r="AA35" i="16"/>
  <c r="AA34" i="16"/>
  <c r="AA33" i="16"/>
  <c r="AA32" i="16"/>
  <c r="AA30" i="16"/>
  <c r="AA29" i="16"/>
  <c r="AA28" i="16"/>
  <c r="AA27" i="16"/>
  <c r="AA26" i="16"/>
  <c r="AA40" i="16" s="1"/>
  <c r="AA25" i="16"/>
  <c r="AA39" i="16" s="1"/>
  <c r="AA24" i="16"/>
  <c r="AA38" i="16" s="1"/>
  <c r="AA23" i="16"/>
  <c r="AA37" i="16" s="1"/>
  <c r="AA21" i="16"/>
  <c r="AA20" i="16"/>
  <c r="AA19" i="16"/>
  <c r="AA18" i="16"/>
  <c r="AA17" i="16"/>
  <c r="AA16" i="16"/>
  <c r="AA15" i="16"/>
  <c r="AA14" i="16"/>
  <c r="AA13" i="16"/>
  <c r="AA12" i="16"/>
  <c r="AA11" i="16"/>
  <c r="AA10" i="16"/>
  <c r="AA8" i="16"/>
  <c r="AA7" i="16"/>
  <c r="AA6" i="16"/>
  <c r="AA5" i="16"/>
  <c r="Z54" i="16"/>
  <c r="Z53" i="16"/>
  <c r="Z52" i="16"/>
  <c r="Z51" i="16"/>
  <c r="Z44" i="16"/>
  <c r="Z43" i="16"/>
  <c r="Z42" i="16"/>
  <c r="Z41" i="16"/>
  <c r="Z35" i="16"/>
  <c r="Z34" i="16"/>
  <c r="Z33" i="16"/>
  <c r="Z32" i="16"/>
  <c r="Z30" i="16"/>
  <c r="Z29" i="16"/>
  <c r="Z28" i="16"/>
  <c r="Z27" i="16"/>
  <c r="Z26" i="16"/>
  <c r="Z40" i="16" s="1"/>
  <c r="Z25" i="16"/>
  <c r="Z39" i="16" s="1"/>
  <c r="Z24" i="16"/>
  <c r="Z38" i="16" s="1"/>
  <c r="Z23" i="16"/>
  <c r="Z37" i="16" s="1"/>
  <c r="Z21" i="16"/>
  <c r="Z20" i="16"/>
  <c r="Z19" i="16"/>
  <c r="Z18" i="16"/>
  <c r="Z17" i="16"/>
  <c r="Z16" i="16"/>
  <c r="Z15" i="16"/>
  <c r="Z14" i="16"/>
  <c r="Z13" i="16"/>
  <c r="Z12" i="16"/>
  <c r="Z11" i="16"/>
  <c r="Z10" i="16"/>
  <c r="Z8" i="16"/>
  <c r="Z7" i="16"/>
  <c r="Z6" i="16"/>
  <c r="Z5" i="16"/>
  <c r="Y54" i="16"/>
  <c r="Y53" i="16"/>
  <c r="Y52" i="16"/>
  <c r="Y51" i="16"/>
  <c r="Y44" i="16"/>
  <c r="Y43" i="16"/>
  <c r="Y42" i="16"/>
  <c r="Y41" i="16"/>
  <c r="Y35" i="16"/>
  <c r="Y34" i="16"/>
  <c r="Y33" i="16"/>
  <c r="Y32" i="16"/>
  <c r="Y30" i="16"/>
  <c r="Y29" i="16"/>
  <c r="Y28" i="16"/>
  <c r="Y27" i="16"/>
  <c r="Y26" i="16"/>
  <c r="Y40" i="16" s="1"/>
  <c r="Y25" i="16"/>
  <c r="Y39" i="16" s="1"/>
  <c r="Y24" i="16"/>
  <c r="Y38" i="16" s="1"/>
  <c r="Y23" i="16"/>
  <c r="Y37" i="16" s="1"/>
  <c r="Y21" i="16"/>
  <c r="Y20" i="16"/>
  <c r="Y19" i="16"/>
  <c r="Y18" i="16"/>
  <c r="Y17" i="16"/>
  <c r="Y16" i="16"/>
  <c r="Y15" i="16"/>
  <c r="Y14" i="16"/>
  <c r="Y13" i="16"/>
  <c r="Y12" i="16"/>
  <c r="Y11" i="16"/>
  <c r="Y10" i="16"/>
  <c r="Y8" i="16"/>
  <c r="Y7" i="16"/>
  <c r="Y6" i="16"/>
  <c r="Y5" i="16"/>
  <c r="AB31" i="16" l="1"/>
  <c r="AB55" i="16"/>
  <c r="Y55" i="16"/>
  <c r="AG22" i="16"/>
  <c r="AG36" i="16"/>
  <c r="AC55" i="16"/>
  <c r="AA45" i="16"/>
  <c r="Z45" i="16"/>
  <c r="AG55" i="16"/>
  <c r="AF22" i="16"/>
  <c r="AD31" i="16"/>
  <c r="AD45" i="16"/>
  <c r="AH9" i="16"/>
  <c r="AH22" i="16"/>
  <c r="AH31" i="16"/>
  <c r="AH36" i="16"/>
  <c r="AH45" i="16"/>
  <c r="AH55" i="16"/>
  <c r="AG9" i="16"/>
  <c r="AG31" i="16"/>
  <c r="AG45" i="16"/>
  <c r="AF9" i="16"/>
  <c r="AF36" i="16"/>
  <c r="AF45" i="16"/>
  <c r="AF55" i="16"/>
  <c r="AE55" i="16"/>
  <c r="AE9" i="16"/>
  <c r="AE22" i="16"/>
  <c r="AE31" i="16"/>
  <c r="AE36" i="16"/>
  <c r="AE45" i="16"/>
  <c r="AD22" i="16"/>
  <c r="AD36" i="16"/>
  <c r="AD55" i="16"/>
  <c r="AC9" i="16"/>
  <c r="AC22" i="16"/>
  <c r="AC36" i="16"/>
  <c r="AC45" i="16"/>
  <c r="AB9" i="16"/>
  <c r="AB36" i="16"/>
  <c r="AB45" i="16"/>
  <c r="AA9" i="16"/>
  <c r="AA22" i="16"/>
  <c r="AA36" i="16"/>
  <c r="Z22" i="16"/>
  <c r="Z36" i="16"/>
  <c r="Z55" i="16"/>
  <c r="Z9" i="16"/>
  <c r="Y31" i="16"/>
  <c r="Y36" i="16"/>
  <c r="Y45" i="16"/>
  <c r="Y9" i="16"/>
  <c r="AD9" i="16"/>
  <c r="AC31" i="16"/>
  <c r="AF31" i="16"/>
  <c r="AB22" i="16"/>
  <c r="AA55" i="16"/>
  <c r="AA31" i="16"/>
  <c r="Z31" i="16"/>
  <c r="Y22" i="16"/>
  <c r="X54" i="16"/>
  <c r="X53" i="16"/>
  <c r="X52" i="16"/>
  <c r="X51" i="16"/>
  <c r="X44" i="16"/>
  <c r="X43" i="16"/>
  <c r="X42" i="16"/>
  <c r="X41" i="16"/>
  <c r="X35" i="16"/>
  <c r="X34" i="16"/>
  <c r="X33" i="16"/>
  <c r="X32" i="16"/>
  <c r="X30" i="16"/>
  <c r="X29" i="16"/>
  <c r="X28" i="16"/>
  <c r="X27" i="16"/>
  <c r="X26" i="16"/>
  <c r="X40" i="16" s="1"/>
  <c r="X25" i="16"/>
  <c r="X39" i="16" s="1"/>
  <c r="X24" i="16"/>
  <c r="X38" i="16" s="1"/>
  <c r="X23" i="16"/>
  <c r="X37" i="16" s="1"/>
  <c r="X21" i="16"/>
  <c r="X20" i="16"/>
  <c r="X19" i="16"/>
  <c r="X18" i="16"/>
  <c r="X17" i="16"/>
  <c r="X16" i="16"/>
  <c r="X15" i="16"/>
  <c r="X14" i="16"/>
  <c r="X13" i="16"/>
  <c r="X12" i="16"/>
  <c r="X11" i="16"/>
  <c r="X10" i="16"/>
  <c r="X8" i="16"/>
  <c r="X7" i="16"/>
  <c r="X6" i="16"/>
  <c r="X5" i="16"/>
  <c r="W54" i="16"/>
  <c r="W53" i="16"/>
  <c r="W52" i="16"/>
  <c r="W51" i="16"/>
  <c r="W44" i="16"/>
  <c r="W43" i="16"/>
  <c r="W42" i="16"/>
  <c r="W41" i="16"/>
  <c r="W35" i="16"/>
  <c r="W34" i="16"/>
  <c r="W33" i="16"/>
  <c r="W32" i="16"/>
  <c r="W30" i="16"/>
  <c r="W29" i="16"/>
  <c r="W28" i="16"/>
  <c r="W27" i="16"/>
  <c r="W26" i="16"/>
  <c r="W25" i="16"/>
  <c r="W24" i="16"/>
  <c r="W38" i="16" s="1"/>
  <c r="W23" i="16"/>
  <c r="W37" i="16" s="1"/>
  <c r="W21" i="16"/>
  <c r="W20" i="16"/>
  <c r="W19" i="16"/>
  <c r="W18" i="16"/>
  <c r="W17" i="16"/>
  <c r="W16" i="16"/>
  <c r="W15" i="16"/>
  <c r="W14" i="16"/>
  <c r="W13" i="16"/>
  <c r="W12" i="16"/>
  <c r="W11" i="16"/>
  <c r="W10" i="16"/>
  <c r="W8" i="16"/>
  <c r="W7" i="16"/>
  <c r="W6" i="16"/>
  <c r="W5" i="16"/>
  <c r="W40" i="16"/>
  <c r="W39" i="16"/>
  <c r="AF49" i="16"/>
  <c r="AF47" i="16"/>
  <c r="AF48" i="16"/>
  <c r="AE46" i="16"/>
  <c r="W49" i="16"/>
  <c r="W47" i="16"/>
  <c r="W48" i="16"/>
  <c r="W46" i="16"/>
  <c r="V24" i="16"/>
  <c r="V38" i="16" s="1"/>
  <c r="V19" i="16"/>
  <c r="V14" i="16"/>
  <c r="U26" i="16"/>
  <c r="U40" i="16" s="1"/>
  <c r="U24" i="16"/>
  <c r="U38" i="16" s="1"/>
  <c r="U19" i="16"/>
  <c r="U13" i="16"/>
  <c r="U20" i="16"/>
  <c r="U14" i="16"/>
  <c r="T24" i="16"/>
  <c r="T38" i="16" s="1"/>
  <c r="T19" i="16"/>
  <c r="T14" i="16"/>
  <c r="S24" i="16"/>
  <c r="S38" i="16" s="1"/>
  <c r="S19" i="16"/>
  <c r="S14" i="16"/>
  <c r="R24" i="16"/>
  <c r="R38" i="16" s="1"/>
  <c r="R19" i="16"/>
  <c r="R14" i="16"/>
  <c r="Q24" i="16"/>
  <c r="Q38" i="16" s="1"/>
  <c r="Q19" i="16"/>
  <c r="Q11" i="16"/>
  <c r="Q14" i="16"/>
  <c r="P24" i="16"/>
  <c r="P38" i="16" s="1"/>
  <c r="P19" i="16"/>
  <c r="P14" i="16"/>
  <c r="O24" i="16"/>
  <c r="O38" i="16" s="1"/>
  <c r="O19" i="16"/>
  <c r="O11" i="16"/>
  <c r="V11" i="16"/>
  <c r="V20" i="16"/>
  <c r="U11" i="16"/>
  <c r="T11" i="16"/>
  <c r="T20" i="16"/>
  <c r="S11" i="16"/>
  <c r="S20" i="16"/>
  <c r="R11" i="16"/>
  <c r="R20" i="16"/>
  <c r="Q6" i="16"/>
  <c r="P11" i="16"/>
  <c r="P20" i="16"/>
  <c r="O26" i="16"/>
  <c r="O40" i="16" s="1"/>
  <c r="O17" i="16"/>
  <c r="O13" i="16"/>
  <c r="O20" i="16"/>
  <c r="V54" i="16"/>
  <c r="V53" i="16"/>
  <c r="V52" i="16"/>
  <c r="V51" i="16"/>
  <c r="V44" i="16"/>
  <c r="V43" i="16"/>
  <c r="V42" i="16"/>
  <c r="V41" i="16"/>
  <c r="V35" i="16"/>
  <c r="V34" i="16"/>
  <c r="V33" i="16"/>
  <c r="V32" i="16"/>
  <c r="V30" i="16"/>
  <c r="V29" i="16"/>
  <c r="V28" i="16"/>
  <c r="V27" i="16"/>
  <c r="V26" i="16"/>
  <c r="V40" i="16" s="1"/>
  <c r="V25" i="16"/>
  <c r="V39" i="16" s="1"/>
  <c r="V23" i="16"/>
  <c r="V21" i="16"/>
  <c r="V18" i="16"/>
  <c r="V17" i="16"/>
  <c r="V16" i="16"/>
  <c r="V15" i="16"/>
  <c r="V13" i="16"/>
  <c r="V12" i="16"/>
  <c r="V10" i="16"/>
  <c r="V8" i="16"/>
  <c r="V6" i="16"/>
  <c r="V5" i="16"/>
  <c r="V37" i="16"/>
  <c r="U54" i="16"/>
  <c r="U53" i="16"/>
  <c r="U52" i="16"/>
  <c r="U51" i="16"/>
  <c r="U44" i="16"/>
  <c r="U43" i="16"/>
  <c r="U42" i="16"/>
  <c r="U41" i="16"/>
  <c r="U35" i="16"/>
  <c r="U34" i="16"/>
  <c r="U33" i="16"/>
  <c r="U32" i="16"/>
  <c r="U30" i="16"/>
  <c r="U29" i="16"/>
  <c r="U28" i="16"/>
  <c r="U27" i="16"/>
  <c r="U25" i="16"/>
  <c r="U39" i="16" s="1"/>
  <c r="U23" i="16"/>
  <c r="U37" i="16" s="1"/>
  <c r="U21" i="16"/>
  <c r="U18" i="16"/>
  <c r="U17" i="16"/>
  <c r="U16" i="16"/>
  <c r="U15" i="16"/>
  <c r="U12" i="16"/>
  <c r="U10" i="16"/>
  <c r="U8" i="16"/>
  <c r="U6" i="16"/>
  <c r="U5" i="16"/>
  <c r="T54" i="16"/>
  <c r="T53" i="16"/>
  <c r="T52" i="16"/>
  <c r="T51" i="16"/>
  <c r="T44" i="16"/>
  <c r="T43" i="16"/>
  <c r="T42" i="16"/>
  <c r="T41" i="16"/>
  <c r="T35" i="16"/>
  <c r="T34" i="16"/>
  <c r="T33" i="16"/>
  <c r="T32" i="16"/>
  <c r="T30" i="16"/>
  <c r="T29" i="16"/>
  <c r="T28" i="16"/>
  <c r="T27" i="16"/>
  <c r="T26" i="16"/>
  <c r="T40" i="16" s="1"/>
  <c r="T25" i="16"/>
  <c r="T39" i="16" s="1"/>
  <c r="T23" i="16"/>
  <c r="T37" i="16" s="1"/>
  <c r="T21" i="16"/>
  <c r="T18" i="16"/>
  <c r="T17" i="16"/>
  <c r="T16" i="16"/>
  <c r="T15" i="16"/>
  <c r="T13" i="16"/>
  <c r="T12" i="16"/>
  <c r="T10" i="16"/>
  <c r="T8" i="16"/>
  <c r="T6" i="16"/>
  <c r="T5" i="16"/>
  <c r="S54" i="16"/>
  <c r="S53" i="16"/>
  <c r="S52" i="16"/>
  <c r="S51" i="16"/>
  <c r="S44" i="16"/>
  <c r="S43" i="16"/>
  <c r="S42" i="16"/>
  <c r="S41" i="16"/>
  <c r="S35" i="16"/>
  <c r="S34" i="16"/>
  <c r="S33" i="16"/>
  <c r="S32" i="16"/>
  <c r="S30" i="16"/>
  <c r="S29" i="16"/>
  <c r="S28" i="16"/>
  <c r="S27" i="16"/>
  <c r="S26" i="16"/>
  <c r="S40" i="16" s="1"/>
  <c r="S25" i="16"/>
  <c r="S39" i="16" s="1"/>
  <c r="S23" i="16"/>
  <c r="S21" i="16"/>
  <c r="S18" i="16"/>
  <c r="S17" i="16"/>
  <c r="S16" i="16"/>
  <c r="S15" i="16"/>
  <c r="S13" i="16"/>
  <c r="S12" i="16"/>
  <c r="S10" i="16"/>
  <c r="S8" i="16"/>
  <c r="S6" i="16"/>
  <c r="S5" i="16"/>
  <c r="S37" i="16"/>
  <c r="R54" i="16"/>
  <c r="R53" i="16"/>
  <c r="R52" i="16"/>
  <c r="R51" i="16"/>
  <c r="R44" i="16"/>
  <c r="R43" i="16"/>
  <c r="R42" i="16"/>
  <c r="R41" i="16"/>
  <c r="R35" i="16"/>
  <c r="R34" i="16"/>
  <c r="R33" i="16"/>
  <c r="R32" i="16"/>
  <c r="R30" i="16"/>
  <c r="R29" i="16"/>
  <c r="R28" i="16"/>
  <c r="R27" i="16"/>
  <c r="R26" i="16"/>
  <c r="R40" i="16" s="1"/>
  <c r="R25" i="16"/>
  <c r="R39" i="16" s="1"/>
  <c r="R23" i="16"/>
  <c r="R37" i="16" s="1"/>
  <c r="R21" i="16"/>
  <c r="R18" i="16"/>
  <c r="R17" i="16"/>
  <c r="R16" i="16"/>
  <c r="R15" i="16"/>
  <c r="R13" i="16"/>
  <c r="R12" i="16"/>
  <c r="R10" i="16"/>
  <c r="R8" i="16"/>
  <c r="R6" i="16"/>
  <c r="R5" i="16"/>
  <c r="Q54" i="16"/>
  <c r="Q53" i="16"/>
  <c r="Q52" i="16"/>
  <c r="Q51" i="16"/>
  <c r="Q44" i="16"/>
  <c r="Q43" i="16"/>
  <c r="Q42" i="16"/>
  <c r="Q41" i="16"/>
  <c r="Q35" i="16"/>
  <c r="Q34" i="16"/>
  <c r="Q33" i="16"/>
  <c r="Q32" i="16"/>
  <c r="Q30" i="16"/>
  <c r="Q29" i="16"/>
  <c r="Q28" i="16"/>
  <c r="Q27" i="16"/>
  <c r="Q26" i="16"/>
  <c r="Q40" i="16" s="1"/>
  <c r="Q25" i="16"/>
  <c r="Q39" i="16" s="1"/>
  <c r="Q23" i="16"/>
  <c r="Q37" i="16" s="1"/>
  <c r="Q21" i="16"/>
  <c r="Q20" i="16"/>
  <c r="Q18" i="16"/>
  <c r="Q17" i="16"/>
  <c r="Q16" i="16"/>
  <c r="Q15" i="16"/>
  <c r="Q13" i="16"/>
  <c r="Q12" i="16"/>
  <c r="Q10" i="16"/>
  <c r="Q8" i="16"/>
  <c r="Q5" i="16"/>
  <c r="P54" i="16"/>
  <c r="P53" i="16"/>
  <c r="P52" i="16"/>
  <c r="P51" i="16"/>
  <c r="P44" i="16"/>
  <c r="P43" i="16"/>
  <c r="P42" i="16"/>
  <c r="P41" i="16"/>
  <c r="P35" i="16"/>
  <c r="P34" i="16"/>
  <c r="P33" i="16"/>
  <c r="P32" i="16"/>
  <c r="P30" i="16"/>
  <c r="P29" i="16"/>
  <c r="P28" i="16"/>
  <c r="P27" i="16"/>
  <c r="P26" i="16"/>
  <c r="P40" i="16" s="1"/>
  <c r="P25" i="16"/>
  <c r="P39" i="16" s="1"/>
  <c r="P23" i="16"/>
  <c r="P37" i="16" s="1"/>
  <c r="P21" i="16"/>
  <c r="P18" i="16"/>
  <c r="P17" i="16"/>
  <c r="P16" i="16"/>
  <c r="P15" i="16"/>
  <c r="P13" i="16"/>
  <c r="P12" i="16"/>
  <c r="P10" i="16"/>
  <c r="P8" i="16"/>
  <c r="P6" i="16"/>
  <c r="P5" i="16"/>
  <c r="O54" i="16"/>
  <c r="O53" i="16"/>
  <c r="O52" i="16"/>
  <c r="O51" i="16"/>
  <c r="O44" i="16"/>
  <c r="O43" i="16"/>
  <c r="O42" i="16"/>
  <c r="O41" i="16"/>
  <c r="O35" i="16"/>
  <c r="O34" i="16"/>
  <c r="O33" i="16"/>
  <c r="O32" i="16"/>
  <c r="O30" i="16"/>
  <c r="O29" i="16"/>
  <c r="O28" i="16"/>
  <c r="O27" i="16"/>
  <c r="O25" i="16"/>
  <c r="O39" i="16" s="1"/>
  <c r="O23" i="16"/>
  <c r="O37" i="16" s="1"/>
  <c r="O21" i="16"/>
  <c r="O18" i="16"/>
  <c r="O16" i="16"/>
  <c r="O15" i="16"/>
  <c r="O14" i="16"/>
  <c r="O12" i="16"/>
  <c r="O10" i="16"/>
  <c r="O8" i="16"/>
  <c r="O6" i="16"/>
  <c r="O5" i="16"/>
  <c r="P55" i="16" l="1"/>
  <c r="X9" i="16"/>
  <c r="X31" i="16"/>
  <c r="X45" i="16"/>
  <c r="U55" i="16"/>
  <c r="P36" i="16"/>
  <c r="X22" i="16"/>
  <c r="X36" i="16"/>
  <c r="X55" i="16"/>
  <c r="W9" i="16"/>
  <c r="W22" i="16"/>
  <c r="W31" i="16"/>
  <c r="W36" i="16"/>
  <c r="W45" i="16"/>
  <c r="W55" i="16"/>
  <c r="V31" i="16"/>
  <c r="V36" i="16"/>
  <c r="V45" i="16"/>
  <c r="V55" i="16"/>
  <c r="T55" i="16"/>
  <c r="S22" i="16"/>
  <c r="Q55" i="16"/>
  <c r="V22" i="16"/>
  <c r="U36" i="16"/>
  <c r="U22" i="16"/>
  <c r="T36" i="16"/>
  <c r="T22" i="16"/>
  <c r="S31" i="16"/>
  <c r="S36" i="16"/>
  <c r="S45" i="16"/>
  <c r="S55" i="16"/>
  <c r="R22" i="16"/>
  <c r="R31" i="16"/>
  <c r="R36" i="16"/>
  <c r="R45" i="16"/>
  <c r="R55" i="16"/>
  <c r="Q22" i="16"/>
  <c r="Q36" i="16"/>
  <c r="O22" i="16"/>
  <c r="AK48" i="16"/>
  <c r="AK46" i="16"/>
  <c r="AK49" i="16"/>
  <c r="AK47" i="16"/>
  <c r="AJ48" i="16"/>
  <c r="AJ47" i="16"/>
  <c r="AJ46" i="16"/>
  <c r="AJ49" i="16"/>
  <c r="AI48" i="16"/>
  <c r="AI46" i="16"/>
  <c r="AI49" i="16"/>
  <c r="AI47" i="16"/>
  <c r="AH47" i="16"/>
  <c r="AH48" i="16"/>
  <c r="AH46" i="16"/>
  <c r="AH49" i="16"/>
  <c r="AG48" i="16"/>
  <c r="AG46" i="16"/>
  <c r="AG49" i="16"/>
  <c r="AG47" i="16"/>
  <c r="AE49" i="16"/>
  <c r="AF46" i="16"/>
  <c r="AF50" i="16" s="1"/>
  <c r="AE48" i="16"/>
  <c r="AE47" i="16"/>
  <c r="AD46" i="16"/>
  <c r="AD49" i="16"/>
  <c r="AD47" i="16"/>
  <c r="AD48" i="16"/>
  <c r="AC48" i="16"/>
  <c r="AC46" i="16"/>
  <c r="AC49" i="16"/>
  <c r="AC47" i="16"/>
  <c r="AB46" i="16"/>
  <c r="AB49" i="16"/>
  <c r="AB47" i="16"/>
  <c r="AB48" i="16"/>
  <c r="AA47" i="16"/>
  <c r="AA48" i="16"/>
  <c r="AA46" i="16"/>
  <c r="AA49" i="16"/>
  <c r="Z47" i="16"/>
  <c r="Z48" i="16"/>
  <c r="Z46" i="16"/>
  <c r="Z49" i="16"/>
  <c r="Y48" i="16"/>
  <c r="Y46" i="16"/>
  <c r="Y49" i="16"/>
  <c r="Y47" i="16"/>
  <c r="X48" i="16"/>
  <c r="X46" i="16"/>
  <c r="X49" i="16"/>
  <c r="X47" i="16"/>
  <c r="W50" i="16"/>
  <c r="U31" i="16"/>
  <c r="U45" i="16"/>
  <c r="T31" i="16"/>
  <c r="T45" i="16"/>
  <c r="Q31" i="16"/>
  <c r="Q45" i="16"/>
  <c r="P45" i="16"/>
  <c r="O36" i="16"/>
  <c r="O45" i="16"/>
  <c r="O55" i="16"/>
  <c r="V7" i="16"/>
  <c r="V9" i="16" s="1"/>
  <c r="U7" i="16"/>
  <c r="U9" i="16" s="1"/>
  <c r="T7" i="16"/>
  <c r="T9" i="16" s="1"/>
  <c r="S7" i="16"/>
  <c r="S9" i="16" s="1"/>
  <c r="R7" i="16"/>
  <c r="R9" i="16" s="1"/>
  <c r="Q7" i="16"/>
  <c r="Q9" i="16" s="1"/>
  <c r="P31" i="16"/>
  <c r="P7" i="16"/>
  <c r="P9" i="16" s="1"/>
  <c r="O31" i="16"/>
  <c r="O7" i="16"/>
  <c r="O9" i="16" s="1"/>
  <c r="P22" i="16"/>
  <c r="N54" i="16"/>
  <c r="N53" i="16"/>
  <c r="N52" i="16"/>
  <c r="N51" i="16"/>
  <c r="N44" i="16"/>
  <c r="N43" i="16"/>
  <c r="N42" i="16"/>
  <c r="N41" i="16"/>
  <c r="N35" i="16"/>
  <c r="N34" i="16"/>
  <c r="N33" i="16"/>
  <c r="N32" i="16"/>
  <c r="N30" i="16"/>
  <c r="N29" i="16"/>
  <c r="N28" i="16"/>
  <c r="N27" i="16"/>
  <c r="N26" i="16"/>
  <c r="N40" i="16" s="1"/>
  <c r="N25" i="16"/>
  <c r="N39" i="16" s="1"/>
  <c r="N24" i="16"/>
  <c r="N38" i="16" s="1"/>
  <c r="N23" i="16"/>
  <c r="N37" i="16" s="1"/>
  <c r="N21" i="16"/>
  <c r="N20" i="16"/>
  <c r="N19" i="16"/>
  <c r="N18" i="16"/>
  <c r="N17" i="16"/>
  <c r="N16" i="16"/>
  <c r="N15" i="16"/>
  <c r="N14" i="16"/>
  <c r="N13" i="16"/>
  <c r="N12" i="16"/>
  <c r="N11" i="16"/>
  <c r="N10" i="16"/>
  <c r="N8" i="16"/>
  <c r="N7" i="16"/>
  <c r="N6" i="16"/>
  <c r="N5" i="16"/>
  <c r="M54" i="16"/>
  <c r="M53" i="16"/>
  <c r="M52" i="16"/>
  <c r="M51" i="16"/>
  <c r="M44" i="16"/>
  <c r="M43" i="16"/>
  <c r="M42" i="16"/>
  <c r="M41" i="16"/>
  <c r="M35" i="16"/>
  <c r="M34" i="16"/>
  <c r="M33" i="16"/>
  <c r="M32" i="16"/>
  <c r="M30" i="16"/>
  <c r="M29" i="16"/>
  <c r="M28" i="16"/>
  <c r="M27" i="16"/>
  <c r="M26" i="16"/>
  <c r="M40" i="16" s="1"/>
  <c r="M25" i="16"/>
  <c r="M39" i="16" s="1"/>
  <c r="M24" i="16"/>
  <c r="M38" i="16" s="1"/>
  <c r="M23" i="16"/>
  <c r="M37" i="16" s="1"/>
  <c r="M21" i="16"/>
  <c r="M20" i="16"/>
  <c r="M19" i="16"/>
  <c r="M18" i="16"/>
  <c r="M17" i="16"/>
  <c r="M16" i="16"/>
  <c r="M15" i="16"/>
  <c r="M14" i="16"/>
  <c r="M13" i="16"/>
  <c r="M12" i="16"/>
  <c r="M11" i="16"/>
  <c r="M10" i="16"/>
  <c r="M8" i="16"/>
  <c r="M7" i="16"/>
  <c r="M6" i="16"/>
  <c r="M5" i="16"/>
  <c r="L54" i="16"/>
  <c r="L53" i="16"/>
  <c r="L52" i="16"/>
  <c r="L51" i="16"/>
  <c r="L44" i="16"/>
  <c r="L43" i="16"/>
  <c r="L42" i="16"/>
  <c r="L41" i="16"/>
  <c r="L35" i="16"/>
  <c r="L34" i="16"/>
  <c r="L33" i="16"/>
  <c r="L32" i="16"/>
  <c r="L30" i="16"/>
  <c r="L29" i="16"/>
  <c r="L28" i="16"/>
  <c r="L27" i="16"/>
  <c r="L26" i="16"/>
  <c r="L40" i="16" s="1"/>
  <c r="L25" i="16"/>
  <c r="L39" i="16" s="1"/>
  <c r="L24" i="16"/>
  <c r="L38" i="16" s="1"/>
  <c r="L23" i="16"/>
  <c r="L37" i="16" s="1"/>
  <c r="L21" i="16"/>
  <c r="L20" i="16"/>
  <c r="L19" i="16"/>
  <c r="L18" i="16"/>
  <c r="L17" i="16"/>
  <c r="L16" i="16"/>
  <c r="L15" i="16"/>
  <c r="L14" i="16"/>
  <c r="L13" i="16"/>
  <c r="L12" i="16"/>
  <c r="L11" i="16"/>
  <c r="L10" i="16"/>
  <c r="L8" i="16"/>
  <c r="L7" i="16"/>
  <c r="L6" i="16"/>
  <c r="L5" i="16"/>
  <c r="K54" i="16"/>
  <c r="K53" i="16"/>
  <c r="K52" i="16"/>
  <c r="K51" i="16"/>
  <c r="K44" i="16"/>
  <c r="K43" i="16"/>
  <c r="K42" i="16"/>
  <c r="K41" i="16"/>
  <c r="K35" i="16"/>
  <c r="K34" i="16"/>
  <c r="K33" i="16"/>
  <c r="K32" i="16"/>
  <c r="K30" i="16"/>
  <c r="K29" i="16"/>
  <c r="K28" i="16"/>
  <c r="K27" i="16"/>
  <c r="K26" i="16"/>
  <c r="K40" i="16" s="1"/>
  <c r="K25" i="16"/>
  <c r="K39" i="16" s="1"/>
  <c r="K24" i="16"/>
  <c r="K38" i="16" s="1"/>
  <c r="K23" i="16"/>
  <c r="K37" i="16" s="1"/>
  <c r="K21" i="16"/>
  <c r="K20" i="16"/>
  <c r="K19" i="16"/>
  <c r="K18" i="16"/>
  <c r="K17" i="16"/>
  <c r="K16" i="16"/>
  <c r="K15" i="16"/>
  <c r="K14" i="16"/>
  <c r="K13" i="16"/>
  <c r="K12" i="16"/>
  <c r="K11" i="16"/>
  <c r="K10" i="16"/>
  <c r="K8" i="16"/>
  <c r="K7" i="16"/>
  <c r="K6" i="16"/>
  <c r="K5" i="16"/>
  <c r="J54" i="16"/>
  <c r="J53" i="16"/>
  <c r="J52" i="16"/>
  <c r="J51" i="16"/>
  <c r="J44" i="16"/>
  <c r="J43" i="16"/>
  <c r="J42" i="16"/>
  <c r="J41" i="16"/>
  <c r="J35" i="16"/>
  <c r="J34" i="16"/>
  <c r="J33" i="16"/>
  <c r="J32" i="16"/>
  <c r="J30" i="16"/>
  <c r="J29" i="16"/>
  <c r="J28" i="16"/>
  <c r="J27" i="16"/>
  <c r="J26" i="16"/>
  <c r="J40" i="16" s="1"/>
  <c r="J25" i="16"/>
  <c r="J39" i="16" s="1"/>
  <c r="J24" i="16"/>
  <c r="J38" i="16" s="1"/>
  <c r="J23" i="16"/>
  <c r="J37" i="16" s="1"/>
  <c r="J21" i="16"/>
  <c r="J20" i="16"/>
  <c r="J19" i="16"/>
  <c r="J18" i="16"/>
  <c r="J17" i="16"/>
  <c r="J16" i="16"/>
  <c r="J15" i="16"/>
  <c r="J14" i="16"/>
  <c r="J13" i="16"/>
  <c r="J12" i="16"/>
  <c r="J11" i="16"/>
  <c r="J10" i="16"/>
  <c r="J8" i="16"/>
  <c r="J7" i="16"/>
  <c r="J6" i="16"/>
  <c r="J5" i="16"/>
  <c r="M45" i="16" l="1"/>
  <c r="K36" i="16"/>
  <c r="L9" i="16"/>
  <c r="L22" i="16"/>
  <c r="L36" i="16"/>
  <c r="L45" i="16"/>
  <c r="L55" i="16"/>
  <c r="J31" i="16"/>
  <c r="AK50" i="16"/>
  <c r="AJ50" i="16"/>
  <c r="AI50" i="16"/>
  <c r="AG50" i="16"/>
  <c r="AH50" i="16"/>
  <c r="AE50" i="16"/>
  <c r="AD50" i="16"/>
  <c r="AC50" i="16"/>
  <c r="AB50" i="16"/>
  <c r="AA50" i="16"/>
  <c r="Z50" i="16"/>
  <c r="Y50" i="16"/>
  <c r="X50" i="16"/>
  <c r="N9" i="16"/>
  <c r="N22" i="16"/>
  <c r="N36" i="16"/>
  <c r="N45" i="16"/>
  <c r="N55" i="16"/>
  <c r="M9" i="16"/>
  <c r="M22" i="16"/>
  <c r="M36" i="16"/>
  <c r="M55" i="16"/>
  <c r="K9" i="16"/>
  <c r="K31" i="16"/>
  <c r="K45" i="16"/>
  <c r="K55" i="16"/>
  <c r="J9" i="16"/>
  <c r="J22" i="16"/>
  <c r="J36" i="16"/>
  <c r="J45" i="16"/>
  <c r="J55" i="16"/>
  <c r="N31" i="16"/>
  <c r="L31" i="16"/>
  <c r="M31" i="16"/>
  <c r="K22" i="16"/>
  <c r="I54" i="16"/>
  <c r="I53" i="16"/>
  <c r="I52" i="16"/>
  <c r="I51" i="16"/>
  <c r="I44" i="16"/>
  <c r="I43" i="16"/>
  <c r="I42" i="16"/>
  <c r="I41" i="16"/>
  <c r="I35" i="16"/>
  <c r="I34" i="16"/>
  <c r="I33" i="16"/>
  <c r="I32" i="16"/>
  <c r="I30" i="16"/>
  <c r="I29" i="16"/>
  <c r="I28" i="16"/>
  <c r="I27" i="16"/>
  <c r="I26" i="16"/>
  <c r="I40" i="16" s="1"/>
  <c r="I25" i="16"/>
  <c r="I39" i="16" s="1"/>
  <c r="I24" i="16"/>
  <c r="I38" i="16" s="1"/>
  <c r="I23" i="16"/>
  <c r="I37" i="16" s="1"/>
  <c r="I21" i="16"/>
  <c r="I20" i="16"/>
  <c r="I19" i="16"/>
  <c r="I18" i="16"/>
  <c r="I17" i="16"/>
  <c r="I16" i="16"/>
  <c r="I15" i="16"/>
  <c r="I14" i="16"/>
  <c r="I13" i="16"/>
  <c r="I12" i="16"/>
  <c r="I11" i="16"/>
  <c r="I10" i="16"/>
  <c r="I8" i="16"/>
  <c r="I7" i="16"/>
  <c r="I6" i="16"/>
  <c r="I5" i="16"/>
  <c r="H54" i="16"/>
  <c r="H53" i="16"/>
  <c r="H52" i="16"/>
  <c r="H51" i="16"/>
  <c r="H44" i="16"/>
  <c r="H43" i="16"/>
  <c r="H42" i="16"/>
  <c r="H41" i="16"/>
  <c r="H35" i="16"/>
  <c r="H34" i="16"/>
  <c r="H33" i="16"/>
  <c r="H32" i="16"/>
  <c r="H30" i="16"/>
  <c r="H29" i="16"/>
  <c r="H28" i="16"/>
  <c r="H27" i="16"/>
  <c r="H26" i="16"/>
  <c r="H40" i="16" s="1"/>
  <c r="H25" i="16"/>
  <c r="H39" i="16" s="1"/>
  <c r="H24" i="16"/>
  <c r="H38" i="16" s="1"/>
  <c r="H23" i="16"/>
  <c r="H37" i="16" s="1"/>
  <c r="H21" i="16"/>
  <c r="H20" i="16"/>
  <c r="H19" i="16"/>
  <c r="H18" i="16"/>
  <c r="H17" i="16"/>
  <c r="H16" i="16"/>
  <c r="H15" i="16"/>
  <c r="H14" i="16"/>
  <c r="H13" i="16"/>
  <c r="H12" i="16"/>
  <c r="H11" i="16"/>
  <c r="H10" i="16"/>
  <c r="H8" i="16"/>
  <c r="H7" i="16"/>
  <c r="H6" i="16"/>
  <c r="H5" i="16"/>
  <c r="G54" i="16"/>
  <c r="G53" i="16"/>
  <c r="G52" i="16"/>
  <c r="G51" i="16"/>
  <c r="G44" i="16"/>
  <c r="G43" i="16"/>
  <c r="G42" i="16"/>
  <c r="G41" i="16"/>
  <c r="G35" i="16"/>
  <c r="G34" i="16"/>
  <c r="G33" i="16"/>
  <c r="G32" i="16"/>
  <c r="G30" i="16"/>
  <c r="G29" i="16"/>
  <c r="G28" i="16"/>
  <c r="G27" i="16"/>
  <c r="G26" i="16"/>
  <c r="G40" i="16" s="1"/>
  <c r="G25" i="16"/>
  <c r="G39" i="16" s="1"/>
  <c r="G24" i="16"/>
  <c r="G38" i="16" s="1"/>
  <c r="G23" i="16"/>
  <c r="G37" i="16" s="1"/>
  <c r="G21" i="16"/>
  <c r="G20" i="16"/>
  <c r="G19" i="16"/>
  <c r="G18" i="16"/>
  <c r="G17" i="16"/>
  <c r="G16" i="16"/>
  <c r="G15" i="16"/>
  <c r="G14" i="16"/>
  <c r="G8" i="16"/>
  <c r="G7" i="16"/>
  <c r="G6" i="16"/>
  <c r="G5" i="16"/>
  <c r="G13" i="16"/>
  <c r="G12" i="16"/>
  <c r="G11" i="16"/>
  <c r="G10" i="16"/>
  <c r="F54" i="16"/>
  <c r="F53" i="16"/>
  <c r="F52" i="16"/>
  <c r="F51" i="16"/>
  <c r="F44" i="16"/>
  <c r="F43" i="16"/>
  <c r="F42" i="16"/>
  <c r="F41" i="16"/>
  <c r="F35" i="16"/>
  <c r="F34" i="16"/>
  <c r="F33" i="16"/>
  <c r="F32" i="16"/>
  <c r="F30" i="16"/>
  <c r="F29" i="16"/>
  <c r="F28" i="16"/>
  <c r="F27" i="16"/>
  <c r="F26" i="16"/>
  <c r="F40" i="16" s="1"/>
  <c r="F25" i="16"/>
  <c r="F39" i="16" s="1"/>
  <c r="F24" i="16"/>
  <c r="F38" i="16" s="1"/>
  <c r="F23" i="16"/>
  <c r="F37" i="16" s="1"/>
  <c r="F21" i="16"/>
  <c r="F20" i="16"/>
  <c r="F19" i="16"/>
  <c r="F18" i="16"/>
  <c r="F17" i="16"/>
  <c r="F16" i="16"/>
  <c r="F15" i="16"/>
  <c r="F14" i="16"/>
  <c r="F13" i="16"/>
  <c r="F12" i="16"/>
  <c r="F11" i="16"/>
  <c r="F10" i="16"/>
  <c r="F8" i="16"/>
  <c r="F7" i="16"/>
  <c r="F6" i="16"/>
  <c r="F5" i="16"/>
  <c r="V49" i="16"/>
  <c r="V47" i="16"/>
  <c r="V48" i="16"/>
  <c r="V46" i="16"/>
  <c r="J49" i="16"/>
  <c r="J47" i="16"/>
  <c r="J48" i="16"/>
  <c r="J46" i="16"/>
  <c r="H49" i="16"/>
  <c r="H47" i="16"/>
  <c r="H48" i="16"/>
  <c r="H46" i="16"/>
  <c r="G49" i="16"/>
  <c r="G47" i="16"/>
  <c r="G48" i="16"/>
  <c r="G46" i="16"/>
  <c r="F49" i="16"/>
  <c r="F47" i="16"/>
  <c r="F48" i="16"/>
  <c r="F46" i="16"/>
  <c r="F31" i="16" l="1"/>
  <c r="F9" i="16"/>
  <c r="F22" i="16"/>
  <c r="F36" i="16"/>
  <c r="F45" i="16"/>
  <c r="F55" i="16"/>
  <c r="I9" i="16"/>
  <c r="I45" i="16"/>
  <c r="I22" i="16"/>
  <c r="I31" i="16"/>
  <c r="I36" i="16"/>
  <c r="I55" i="16"/>
  <c r="U46" i="16"/>
  <c r="U49" i="16"/>
  <c r="U48" i="16"/>
  <c r="U47" i="16"/>
  <c r="T47" i="16"/>
  <c r="T48" i="16"/>
  <c r="T46" i="16"/>
  <c r="T49" i="16"/>
  <c r="S46" i="16"/>
  <c r="S49" i="16"/>
  <c r="S47" i="16"/>
  <c r="S48" i="16"/>
  <c r="R47" i="16"/>
  <c r="R48" i="16"/>
  <c r="R46" i="16"/>
  <c r="R49" i="16"/>
  <c r="Q48" i="16"/>
  <c r="Q46" i="16"/>
  <c r="Q49" i="16"/>
  <c r="Q47" i="16"/>
  <c r="P47" i="16"/>
  <c r="P48" i="16"/>
  <c r="P46" i="16"/>
  <c r="P49" i="16"/>
  <c r="O46" i="16"/>
  <c r="O49" i="16"/>
  <c r="O48" i="16"/>
  <c r="O47" i="16"/>
  <c r="N47" i="16"/>
  <c r="N48" i="16"/>
  <c r="N46" i="16"/>
  <c r="N49" i="16"/>
  <c r="M46" i="16"/>
  <c r="M49" i="16"/>
  <c r="M47" i="16"/>
  <c r="M48" i="16"/>
  <c r="L49" i="16"/>
  <c r="L47" i="16"/>
  <c r="L46" i="16"/>
  <c r="L48" i="16"/>
  <c r="K48" i="16"/>
  <c r="K46" i="16"/>
  <c r="K49" i="16"/>
  <c r="K47" i="16"/>
  <c r="I47" i="16"/>
  <c r="I48" i="16"/>
  <c r="I46" i="16"/>
  <c r="I49" i="16"/>
  <c r="H24" i="1"/>
  <c r="G24" i="1"/>
  <c r="V50" i="16" l="1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D12" i="1" l="1"/>
  <c r="E12" i="1"/>
  <c r="Q24" i="1" l="1"/>
  <c r="P24" i="1"/>
  <c r="O24" i="1"/>
  <c r="N24" i="1"/>
  <c r="M24" i="1"/>
  <c r="L24" i="1"/>
  <c r="Q12" i="1"/>
  <c r="P12" i="1"/>
  <c r="O12" i="1"/>
  <c r="N12" i="1"/>
  <c r="M12" i="1"/>
  <c r="L12" i="1"/>
  <c r="Q27" i="1" l="1"/>
  <c r="O27" i="1"/>
  <c r="L27" i="1"/>
  <c r="L20" i="1"/>
  <c r="L3" i="52" s="1"/>
  <c r="L19" i="1"/>
  <c r="E115" i="46" s="1"/>
  <c r="Q15" i="1"/>
  <c r="O15" i="1"/>
  <c r="L15" i="1"/>
  <c r="Q17" i="1"/>
  <c r="I115" i="46" s="1"/>
  <c r="L7" i="1"/>
  <c r="E78" i="46" s="1"/>
  <c r="I27" i="1"/>
  <c r="G27" i="1"/>
  <c r="D27" i="1"/>
  <c r="I24" i="1"/>
  <c r="F24" i="1"/>
  <c r="E24" i="1"/>
  <c r="D24" i="1"/>
  <c r="D20" i="1"/>
  <c r="I15" i="1"/>
  <c r="G15" i="1"/>
  <c r="K4" i="46" s="1"/>
  <c r="I12" i="1"/>
  <c r="H12" i="1"/>
  <c r="G12" i="1"/>
  <c r="D8" i="1"/>
  <c r="B3" i="52" s="1"/>
  <c r="F3" i="52" l="1"/>
  <c r="F41" i="46"/>
  <c r="F4" i="46"/>
  <c r="I17" i="1"/>
  <c r="I41" i="46" s="1"/>
  <c r="F115" i="46"/>
  <c r="F78" i="46"/>
  <c r="F50" i="16"/>
  <c r="G55" i="16" l="1"/>
  <c r="H45" i="16"/>
  <c r="H55" i="16"/>
  <c r="G45" i="16"/>
  <c r="H36" i="16"/>
  <c r="H31" i="16"/>
  <c r="H22" i="16"/>
  <c r="H9" i="16"/>
  <c r="G36" i="16"/>
  <c r="G31" i="16"/>
  <c r="G22" i="16"/>
  <c r="G9" i="16"/>
  <c r="H50" i="16" l="1"/>
  <c r="G50" i="16"/>
  <c r="E54" i="16" l="1"/>
  <c r="AP54" i="16" s="1"/>
  <c r="E53" i="16"/>
  <c r="AP53" i="16" s="1"/>
  <c r="E44" i="16"/>
  <c r="AP44" i="16" s="1"/>
  <c r="E43" i="16"/>
  <c r="AP43" i="16" s="1"/>
  <c r="E35" i="16" l="1"/>
  <c r="AP35" i="16" s="1"/>
  <c r="E34" i="16"/>
  <c r="AP34" i="16" s="1"/>
  <c r="E32" i="16"/>
  <c r="AP32" i="16" s="1"/>
  <c r="E30" i="16"/>
  <c r="AP30" i="16" s="1"/>
  <c r="E29" i="16"/>
  <c r="AP29" i="16" s="1"/>
  <c r="O20" i="1" l="1"/>
  <c r="Q20" i="1" s="1"/>
  <c r="E17" i="16"/>
  <c r="E13" i="16"/>
  <c r="E25" i="16"/>
  <c r="E39" i="16" s="1"/>
  <c r="E16" i="16"/>
  <c r="E12" i="16"/>
  <c r="Q35" i="1" l="1"/>
  <c r="M3" i="52"/>
  <c r="Q34" i="1"/>
  <c r="J115" i="46"/>
  <c r="K115" i="46"/>
  <c r="E21" i="16"/>
  <c r="AP21" i="16" s="1"/>
  <c r="M22" i="1"/>
  <c r="E8" i="16"/>
  <c r="AP8" i="16" s="1"/>
  <c r="E7" i="16"/>
  <c r="AP7" i="16" s="1"/>
  <c r="E20" i="16"/>
  <c r="AP20" i="16" s="1"/>
  <c r="E48" i="16"/>
  <c r="AP48" i="16" s="1"/>
  <c r="E49" i="16"/>
  <c r="AP49" i="16" s="1"/>
  <c r="D77" i="16" l="1"/>
  <c r="H115" i="46"/>
  <c r="G115" i="46"/>
  <c r="E26" i="16"/>
  <c r="E40" i="16" s="1"/>
  <c r="E27" i="16"/>
  <c r="AP27" i="16" s="1"/>
  <c r="E28" i="16"/>
  <c r="AP28" i="16" s="1"/>
  <c r="E33" i="16"/>
  <c r="AP33" i="16" s="1"/>
  <c r="E41" i="16"/>
  <c r="AP41" i="16" s="1"/>
  <c r="E42" i="16"/>
  <c r="AP42" i="16" s="1"/>
  <c r="E51" i="16"/>
  <c r="AP51" i="16" s="1"/>
  <c r="E52" i="16"/>
  <c r="AP52" i="16" s="1"/>
  <c r="G20" i="1"/>
  <c r="E22" i="1" s="1"/>
  <c r="E15" i="16"/>
  <c r="E11" i="16"/>
  <c r="E14" i="16"/>
  <c r="E10" i="16"/>
  <c r="G41" i="46" l="1"/>
  <c r="H41" i="46"/>
  <c r="I20" i="1"/>
  <c r="E5" i="16"/>
  <c r="AP5" i="16" s="1"/>
  <c r="E47" i="16"/>
  <c r="AP47" i="16" s="1"/>
  <c r="E46" i="16"/>
  <c r="AP46" i="16" s="1"/>
  <c r="E45" i="16"/>
  <c r="AP45" i="16" s="1"/>
  <c r="E6" i="16"/>
  <c r="AP6" i="16" s="1"/>
  <c r="E31" i="16"/>
  <c r="E55" i="16"/>
  <c r="AP55" i="16" s="1"/>
  <c r="E36" i="16"/>
  <c r="Q5" i="1" l="1"/>
  <c r="I78" i="46" s="1"/>
  <c r="I34" i="1"/>
  <c r="I35" i="1"/>
  <c r="G3" i="52"/>
  <c r="K41" i="46"/>
  <c r="J41" i="46"/>
  <c r="E24" i="16"/>
  <c r="E38" i="16" s="1"/>
  <c r="E19" i="16"/>
  <c r="AP19" i="16" s="1"/>
  <c r="D60" i="16" s="1"/>
  <c r="E18" i="16"/>
  <c r="AP18" i="16" s="1"/>
  <c r="D59" i="16" s="1"/>
  <c r="D70" i="16"/>
  <c r="E9" i="16"/>
  <c r="D97" i="16"/>
  <c r="D98" i="16"/>
  <c r="D84" i="16"/>
  <c r="D91" i="16"/>
  <c r="E50" i="16"/>
  <c r="AP50" i="16" s="1"/>
  <c r="D62" i="16"/>
  <c r="D90" i="16"/>
  <c r="D82" i="16"/>
  <c r="D61" i="16"/>
  <c r="D88" i="16"/>
  <c r="AP31" i="16"/>
  <c r="D67" i="16"/>
  <c r="D83" i="16"/>
  <c r="D69" i="16"/>
  <c r="D95" i="16"/>
  <c r="AP9" i="16"/>
  <c r="D96" i="16"/>
  <c r="D68" i="16"/>
  <c r="AP36" i="16"/>
  <c r="D81" i="16"/>
  <c r="D89" i="16"/>
  <c r="D92" i="16" l="1"/>
  <c r="D63" i="16"/>
  <c r="D85" i="16"/>
  <c r="D99" i="16"/>
  <c r="D71" i="16"/>
  <c r="E22" i="16"/>
  <c r="AP22" i="16" s="1"/>
  <c r="D75" i="16" l="1"/>
  <c r="D76" i="16"/>
  <c r="D74" i="16" l="1"/>
  <c r="D78" i="16" s="1"/>
  <c r="E23" i="16"/>
  <c r="E37" i="16" s="1"/>
</calcChain>
</file>

<file path=xl/sharedStrings.xml><?xml version="1.0" encoding="utf-8"?>
<sst xmlns="http://schemas.openxmlformats.org/spreadsheetml/2006/main" count="5547" uniqueCount="171">
  <si>
    <t>DATES</t>
  </si>
  <si>
    <t>Ponte</t>
  </si>
  <si>
    <t>Couvaison</t>
  </si>
  <si>
    <t>Contrôle de fécon.</t>
  </si>
  <si>
    <t>Mâle</t>
  </si>
  <si>
    <t>Eclosion</t>
  </si>
  <si>
    <t>Etat des œufs</t>
  </si>
  <si>
    <t>Clairs</t>
  </si>
  <si>
    <t>Cassés</t>
  </si>
  <si>
    <t>Nbre fécondés</t>
  </si>
  <si>
    <t>Prévue</t>
  </si>
  <si>
    <t>Réelle</t>
  </si>
  <si>
    <t>N° des bagues</t>
  </si>
  <si>
    <t>Nbre d'oiseaux décédés</t>
  </si>
  <si>
    <t>Avant baguage</t>
  </si>
  <si>
    <t>Après baguage</t>
  </si>
  <si>
    <t>Après sevrage</t>
  </si>
  <si>
    <t>Date de sortie du nid</t>
  </si>
  <si>
    <t>Date de sevrage</t>
  </si>
  <si>
    <t>Nbre D'œufs</t>
  </si>
  <si>
    <t>Mort embry.</t>
  </si>
  <si>
    <t xml:space="preserve"> Naissance</t>
  </si>
  <si>
    <t xml:space="preserve"> Baguage</t>
  </si>
  <si>
    <t>N° de Cage</t>
  </si>
  <si>
    <t>Contrôle de fécondation</t>
  </si>
  <si>
    <t>Date de Baguage</t>
  </si>
  <si>
    <t>Nombre d'Œufs pondus</t>
  </si>
  <si>
    <t>Nombre d'Œufs fécondés</t>
  </si>
  <si>
    <t>Nombre d'éclosion</t>
  </si>
  <si>
    <t>Morts après éclosion</t>
  </si>
  <si>
    <t>Morts après baguage</t>
  </si>
  <si>
    <t>Morts après sevrage</t>
  </si>
  <si>
    <t>Total</t>
  </si>
  <si>
    <t>Totaux</t>
  </si>
  <si>
    <t>Couvée</t>
  </si>
  <si>
    <t>Nbre d'Oiseaux sevrés</t>
  </si>
  <si>
    <t>Date Eclosion</t>
  </si>
  <si>
    <t>Nbre d'Œufs pondus/Sevrés</t>
  </si>
  <si>
    <t>Couvées</t>
  </si>
  <si>
    <t>Nbre d'Œufs pondus /Fécondés</t>
  </si>
  <si>
    <t>Nbre d'Œufs pondus /éclos</t>
  </si>
  <si>
    <t>Nbre d'oiseaux morts entre le baguage et le sevrage</t>
  </si>
  <si>
    <t>Nbre d'oiseaux morts après sevrage</t>
  </si>
  <si>
    <t>Nbre d'oiseaux morts avant baguage/Eclosion</t>
  </si>
  <si>
    <t>Ces fiches peuvent être remplies manuellement ou informatiquement</t>
  </si>
  <si>
    <t>Utilisation informatique des fiches</t>
  </si>
  <si>
    <t xml:space="preserve">Date de couvaison </t>
  </si>
  <si>
    <t>Date de contrôle de fécondation</t>
  </si>
  <si>
    <t>Date d'éclosion prévue</t>
  </si>
  <si>
    <t>Nombre d'œufs pondus</t>
  </si>
  <si>
    <t xml:space="preserve"> Clairs</t>
  </si>
  <si>
    <t>Morts embryonnaires</t>
  </si>
  <si>
    <t>Nombre fécondés</t>
  </si>
  <si>
    <t>Gestion des naissances</t>
  </si>
  <si>
    <t>Gestion des décès</t>
  </si>
  <si>
    <t>Récapitulatif suivi de reproduction</t>
  </si>
  <si>
    <t>A la date indiquée, baguer les oisillons et indiquer dans les cellules correspondantes les N° de bague</t>
  </si>
  <si>
    <t>Date de mise a couver</t>
  </si>
  <si>
    <t xml:space="preserve">FICHE D'ELEVAGE </t>
  </si>
  <si>
    <t>MÂLES</t>
  </si>
  <si>
    <t>FEMELLES</t>
  </si>
  <si>
    <t>Gestion des couvées</t>
  </si>
  <si>
    <t>Date réelle</t>
  </si>
  <si>
    <t>Puis remplir la cellule date réelle de couvaison</t>
  </si>
  <si>
    <t>S'affiche automatiquement les cellules suivantes</t>
  </si>
  <si>
    <t>La date de sortie du nid</t>
  </si>
  <si>
    <t>La date de sevrage</t>
  </si>
  <si>
    <t>Pour ceux qui auront une couvée non fécondée, j' ai rajouté une 4 eme couvée pour chaque cage.</t>
  </si>
  <si>
    <t>Nota: Rentrer la liste des mâles et des femelles reproducteurs dans les cellules jaunes des colonnes correspondantes</t>
  </si>
  <si>
    <t xml:space="preserve">Nbre sevrés </t>
  </si>
  <si>
    <t>FEMELLE</t>
  </si>
  <si>
    <r>
      <t>Couvée N°</t>
    </r>
    <r>
      <rPr>
        <b/>
        <i/>
        <sz val="14"/>
        <color rgb="FFFF0000"/>
        <rFont val="Algerian"/>
        <family val="5"/>
      </rPr>
      <t>1</t>
    </r>
  </si>
  <si>
    <r>
      <t>Couvée N°</t>
    </r>
    <r>
      <rPr>
        <b/>
        <i/>
        <sz val="14"/>
        <color rgb="FFFF0000"/>
        <rFont val="Algerian"/>
        <family val="5"/>
      </rPr>
      <t>3</t>
    </r>
  </si>
  <si>
    <r>
      <t>Couvée N°</t>
    </r>
    <r>
      <rPr>
        <b/>
        <i/>
        <sz val="14"/>
        <color rgb="FFFF0000"/>
        <rFont val="Algerian"/>
        <family val="5"/>
      </rPr>
      <t>2</t>
    </r>
  </si>
  <si>
    <r>
      <t>Couvée N°</t>
    </r>
    <r>
      <rPr>
        <b/>
        <i/>
        <sz val="14"/>
        <color rgb="FFFF0000"/>
        <rFont val="Algerian"/>
        <family val="5"/>
      </rPr>
      <t>4</t>
    </r>
  </si>
  <si>
    <t>Date mise en cage Femelle</t>
  </si>
  <si>
    <t>Date de mise en cage mâle</t>
  </si>
  <si>
    <r>
      <t>Date mise en place du nid de la couvée N°</t>
    </r>
    <r>
      <rPr>
        <b/>
        <sz val="6"/>
        <color rgb="FFFF0000"/>
        <rFont val="Algerian"/>
        <family val="5"/>
      </rPr>
      <t>2</t>
    </r>
  </si>
  <si>
    <r>
      <t>Date mise en place du nid de la couvée N°</t>
    </r>
    <r>
      <rPr>
        <b/>
        <sz val="6"/>
        <color rgb="FFFF0000"/>
        <rFont val="Algerian"/>
        <family val="5"/>
      </rPr>
      <t>3</t>
    </r>
  </si>
  <si>
    <r>
      <t>Date mise en place du nid de la couvée N°</t>
    </r>
    <r>
      <rPr>
        <b/>
        <sz val="6"/>
        <color rgb="FFFF0000"/>
        <rFont val="Algerian"/>
        <family val="5"/>
      </rPr>
      <t>4</t>
    </r>
  </si>
  <si>
    <t>Utilisation informatique des fichiers (35 fiches)</t>
  </si>
  <si>
    <t>Puis entrer les dates de mise en cage de reproduction, pour la femelle et celle du mâle</t>
  </si>
  <si>
    <t>Les cellules suivantes s'affiche automatiquement dés le remplissage de la première cellule ponte</t>
  </si>
  <si>
    <t xml:space="preserve"> Les cellules suivantes s'affichent automatiquement</t>
  </si>
  <si>
    <t>Mise à jour automatique des cellules</t>
  </si>
  <si>
    <t>Rentrer la date réelle d'éclosion et sur la ligne du dessous la date réelle de chaque eclosion</t>
  </si>
  <si>
    <t>La date prévue de baguage</t>
  </si>
  <si>
    <t>La date de mise en place du nid pour la couvée suivante</t>
  </si>
  <si>
    <t xml:space="preserve"> Sur la ligne Nombre d'oiseaux décédés, remplir les cellules correspondantes aux décès des oisillons s'il n'y a pas d'oiseaux décédées, mettre 0 dans les cellules correspondantes</t>
  </si>
  <si>
    <t xml:space="preserve">Mise à jour automatique de la cellule"Nombre sevrés vivants" </t>
  </si>
  <si>
    <t>COUVAISON</t>
  </si>
  <si>
    <t>FECONDATION</t>
  </si>
  <si>
    <t>ECLOSION</t>
  </si>
  <si>
    <t>BAGUAGE</t>
  </si>
  <si>
    <t>Mise en place du nid couvee ulterieure</t>
  </si>
  <si>
    <t>SORTIE DU NID</t>
  </si>
  <si>
    <t>SEVRAGE</t>
  </si>
  <si>
    <t>CAGES</t>
  </si>
  <si>
    <t>COUVEE</t>
  </si>
  <si>
    <r>
      <t>SUIVI</t>
    </r>
    <r>
      <rPr>
        <b/>
        <sz val="54"/>
        <color rgb="FFA54200"/>
        <rFont val="Calibri"/>
        <family val="2"/>
        <scheme val="minor"/>
      </rPr>
      <t xml:space="preserve"> </t>
    </r>
    <r>
      <rPr>
        <b/>
        <sz val="44"/>
        <color rgb="FFA54200"/>
        <rFont val="Calibri"/>
        <family val="2"/>
        <scheme val="minor"/>
      </rPr>
      <t xml:space="preserve">REPRODUCTION  </t>
    </r>
  </si>
  <si>
    <t>Date réelle de mise en place du nouveau nid</t>
  </si>
  <si>
    <t>19 Bis</t>
  </si>
  <si>
    <t>Nombre d'œufs</t>
  </si>
  <si>
    <t>Date contrôle de fecondation</t>
  </si>
  <si>
    <t>Fécondé</t>
  </si>
  <si>
    <t>Cassé</t>
  </si>
  <si>
    <t>Abandonné</t>
  </si>
  <si>
    <t>Eliminé</t>
  </si>
  <si>
    <t>Mort dans l'Œuf</t>
  </si>
  <si>
    <t>Cage 1</t>
  </si>
  <si>
    <t>Cage 2</t>
  </si>
  <si>
    <t>Cage 3</t>
  </si>
  <si>
    <t>Cage 4</t>
  </si>
  <si>
    <t>Cage 5</t>
  </si>
  <si>
    <t>COUVEE 1</t>
  </si>
  <si>
    <t>Dates contrôle de fécondation</t>
  </si>
  <si>
    <t>Nbre d'œufs Fécondé</t>
  </si>
  <si>
    <t>COUVEE 2</t>
  </si>
  <si>
    <t>Cage 16</t>
  </si>
  <si>
    <t>Cage 17</t>
  </si>
  <si>
    <t>Cage 18</t>
  </si>
  <si>
    <t>Cage 19</t>
  </si>
  <si>
    <t>Cage 20</t>
  </si>
  <si>
    <t>Cage 21</t>
  </si>
  <si>
    <t>Cage 22</t>
  </si>
  <si>
    <t>Cage 23</t>
  </si>
  <si>
    <t>Cage 24</t>
  </si>
  <si>
    <t>Cage 25</t>
  </si>
  <si>
    <t>Cage 26</t>
  </si>
  <si>
    <t>Cage 27</t>
  </si>
  <si>
    <t>Cage 28</t>
  </si>
  <si>
    <t>Cage 29</t>
  </si>
  <si>
    <t>Cage 30</t>
  </si>
  <si>
    <t>Cage 31</t>
  </si>
  <si>
    <t>Cage 32</t>
  </si>
  <si>
    <t>Cage 33</t>
  </si>
  <si>
    <t>Cage 34</t>
  </si>
  <si>
    <t>COUVEE 3</t>
  </si>
  <si>
    <t>COUVEE 4</t>
  </si>
  <si>
    <r>
      <t xml:space="preserve">Changement d'emplacement œufs vers Couvée </t>
    </r>
    <r>
      <rPr>
        <b/>
        <sz val="11"/>
        <color rgb="FFFF0000"/>
        <rFont val="Arial"/>
        <family val="2"/>
      </rPr>
      <t>1</t>
    </r>
  </si>
  <si>
    <r>
      <t xml:space="preserve">Changement d'emplacement œufs vers Couvée </t>
    </r>
    <r>
      <rPr>
        <b/>
        <sz val="11"/>
        <color rgb="FFFF0000"/>
        <rFont val="Arial"/>
        <family val="2"/>
      </rPr>
      <t>2</t>
    </r>
  </si>
  <si>
    <r>
      <t xml:space="preserve">Changement d'emplacement œufs vers Couvée </t>
    </r>
    <r>
      <rPr>
        <b/>
        <sz val="11"/>
        <color rgb="FFFF0000"/>
        <rFont val="Arial"/>
        <family val="2"/>
      </rPr>
      <t>3</t>
    </r>
  </si>
  <si>
    <r>
      <t xml:space="preserve">Changement d'emplacement œufs vers Couvée </t>
    </r>
    <r>
      <rPr>
        <b/>
        <sz val="11"/>
        <color rgb="FFFF0000"/>
        <rFont val="Arial"/>
        <family val="2"/>
      </rPr>
      <t>4</t>
    </r>
  </si>
  <si>
    <t>sur</t>
  </si>
  <si>
    <t>LES ŒUFS ONT ÉTÉ DEPLACES</t>
  </si>
  <si>
    <t>Nombre d'œufs déplacés</t>
  </si>
  <si>
    <t>vers</t>
  </si>
  <si>
    <t>Mort dans l'œuf</t>
  </si>
  <si>
    <t>MIS EN VOLIERE</t>
  </si>
  <si>
    <t>6 DCD</t>
  </si>
  <si>
    <t>N° de Bague</t>
  </si>
  <si>
    <t>Cage 6</t>
  </si>
  <si>
    <t>Cage 7</t>
  </si>
  <si>
    <t>Cage 8</t>
  </si>
  <si>
    <t>Cage 9</t>
  </si>
  <si>
    <t>Cage 10</t>
  </si>
  <si>
    <t>Cage 11</t>
  </si>
  <si>
    <t>Cage 12</t>
  </si>
  <si>
    <t>Cage 13</t>
  </si>
  <si>
    <t>Cage 14</t>
  </si>
  <si>
    <t>Cage 15</t>
  </si>
  <si>
    <t xml:space="preserve">Au préalable sur l'onglet rouge"LISTE" ci-dessous, du classeur, entrer les numéros des mâles et des femelles Ne pas remplir la premiére ligne de chaque colonne </t>
  </si>
  <si>
    <t>Sur l'onglet "Actions couvée" vous trouverez les dates des actions éventuelles à mener, par cage et par couvée.</t>
  </si>
  <si>
    <t xml:space="preserve">Sur chaque onglet bleu, ci-dessous, correspond les cages des couples, cliquer sur une cage cela fera apparaitre la fiche d'élevage correspondante. </t>
  </si>
  <si>
    <r>
      <t xml:space="preserve">Sur la fiche d'élevage en </t>
    </r>
    <r>
      <rPr>
        <b/>
        <sz val="10"/>
        <color rgb="FFFF0000"/>
        <rFont val="Calibri"/>
        <family val="2"/>
        <scheme val="minor"/>
      </rPr>
      <t>couvée 1</t>
    </r>
    <r>
      <rPr>
        <sz val="10"/>
        <color theme="1"/>
        <rFont val="Calibri"/>
        <family val="2"/>
        <scheme val="minor"/>
      </rPr>
      <t xml:space="preserve"> cliquer: sur la fenêtre jaune à droite de FEMELLE pour faire apparaitre le triangle, cliquez dessus pour faire apparaitre la liste des femelles,choississez en une en cliquant dessus,</t>
    </r>
  </si>
  <si>
    <t>et faite de même pour les mâles (Formation du couple)</t>
  </si>
  <si>
    <t>Fiches d'élevages</t>
  </si>
  <si>
    <t xml:space="preserve"> Gestion des pontes</t>
  </si>
  <si>
    <t>Sur la ligne ponte indiquer dans chaque cellule les dates de chaque œufs pondus en indiquant le jour et le mois exemple: (01/04)</t>
  </si>
  <si>
    <t>Sur la ligne état des œufs remplir les cases, indiquer le nombre d'œufs: (IMPORTANT s'il n'y a pas d'œufs clairs, morts embryonnaires, cassés, mettre 0 dans chacune des cases) Nota: les 0 sont masqués</t>
  </si>
  <si>
    <t>Au fur et a mesure du remplissage des fiches, la page récapitulatif,(onglet rouge) se remplie automatiquement ainsi que la synthèse Actions couvées.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</si>
</sst>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8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theme="1"/>
      <name val="Lucida Calligraphy"/>
      <family val="4"/>
    </font>
    <font>
      <sz val="11"/>
      <color theme="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36"/>
      <color theme="3"/>
      <name val="Algerian"/>
      <family val="5"/>
    </font>
    <font>
      <b/>
      <sz val="9"/>
      <color rgb="FF00B05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7"/>
      <color rgb="FF00B050"/>
      <name val="Calibri"/>
      <family val="2"/>
      <scheme val="minor"/>
    </font>
    <font>
      <b/>
      <sz val="7"/>
      <color theme="3" tint="0.39997558519241921"/>
      <name val="Calibri"/>
      <family val="2"/>
      <scheme val="minor"/>
    </font>
    <font>
      <b/>
      <sz val="7"/>
      <color rgb="FFFF0000"/>
      <name val="Calibri"/>
      <family val="2"/>
      <scheme val="minor"/>
    </font>
    <font>
      <b/>
      <sz val="11"/>
      <color theme="3"/>
      <name val="Algerian"/>
      <family val="5"/>
    </font>
    <font>
      <b/>
      <sz val="11"/>
      <color rgb="FFFF0000"/>
      <name val="Algerian"/>
      <family val="5"/>
    </font>
    <font>
      <b/>
      <i/>
      <sz val="14"/>
      <color theme="1"/>
      <name val="Algerian"/>
      <family val="5"/>
    </font>
    <font>
      <b/>
      <i/>
      <sz val="14"/>
      <color rgb="FFFF0000"/>
      <name val="Algerian"/>
      <family val="5"/>
    </font>
    <font>
      <b/>
      <sz val="11"/>
      <color rgb="FFFF0000"/>
      <name val="Lucida Calligraphy"/>
      <family val="4"/>
    </font>
    <font>
      <b/>
      <sz val="10"/>
      <color rgb="FFFF0000"/>
      <name val="Algerian"/>
      <family val="5"/>
    </font>
    <font>
      <b/>
      <sz val="6"/>
      <color theme="3"/>
      <name val="Algerian"/>
      <family val="5"/>
    </font>
    <font>
      <b/>
      <sz val="6"/>
      <color rgb="FFFF0000"/>
      <name val="Algerian"/>
      <family val="5"/>
    </font>
    <font>
      <b/>
      <sz val="12"/>
      <color theme="4"/>
      <name val="Algerian"/>
      <family val="5"/>
    </font>
    <font>
      <b/>
      <sz val="11"/>
      <color theme="4"/>
      <name val="Algerian"/>
      <family val="5"/>
    </font>
    <font>
      <b/>
      <sz val="14"/>
      <color theme="1"/>
      <name val="Algerian"/>
      <family val="5"/>
    </font>
    <font>
      <b/>
      <sz val="16"/>
      <color theme="1"/>
      <name val="Algerian"/>
      <family val="5"/>
    </font>
    <font>
      <b/>
      <sz val="16"/>
      <name val="Algerian"/>
      <family val="5"/>
    </font>
    <font>
      <b/>
      <sz val="20"/>
      <color rgb="FF00B05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4"/>
      <name val="Algerian"/>
      <family val="5"/>
    </font>
    <font>
      <b/>
      <sz val="12"/>
      <color theme="5"/>
      <name val="Calibri"/>
      <family val="2"/>
      <scheme val="minor"/>
    </font>
    <font>
      <b/>
      <sz val="44"/>
      <color rgb="FFA54200"/>
      <name val="Calibri"/>
      <family val="2"/>
      <scheme val="minor"/>
    </font>
    <font>
      <b/>
      <sz val="54"/>
      <color rgb="FFA5420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70C0"/>
      <name val="Algerian"/>
      <family val="5"/>
    </font>
    <font>
      <b/>
      <sz val="11"/>
      <color rgb="FF0070C0"/>
      <name val="Algerian"/>
      <family val="5"/>
    </font>
    <font>
      <b/>
      <sz val="12"/>
      <color rgb="FF0070C0"/>
      <name val="Algerian"/>
      <family val="5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rgb="FF00B050"/>
      <name val="Arial"/>
      <family val="2"/>
    </font>
    <font>
      <b/>
      <i/>
      <sz val="12"/>
      <color theme="3"/>
      <name val="Arial"/>
      <family val="2"/>
    </font>
    <font>
      <sz val="9"/>
      <name val="Arial"/>
      <family val="2"/>
    </font>
    <font>
      <b/>
      <sz val="11"/>
      <color rgb="FF00B050"/>
      <name val="Arial"/>
      <family val="2"/>
    </font>
    <font>
      <b/>
      <sz val="11"/>
      <color rgb="FFFF0000"/>
      <name val="Arial"/>
      <family val="2"/>
    </font>
    <font>
      <b/>
      <sz val="9"/>
      <color rgb="FF00B050"/>
      <name val="Arial"/>
      <family val="2"/>
    </font>
    <font>
      <b/>
      <sz val="8"/>
      <color rgb="FF002060"/>
      <name val="Arial"/>
      <family val="2"/>
    </font>
    <font>
      <b/>
      <sz val="11"/>
      <color theme="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14"/>
      <color rgb="FFFF0000"/>
      <name val="Arial"/>
      <family val="2"/>
    </font>
    <font>
      <sz val="11"/>
      <color theme="1"/>
      <name val="Arial"/>
      <family val="2"/>
    </font>
    <font>
      <b/>
      <i/>
      <sz val="11"/>
      <color theme="3"/>
      <name val="Arial"/>
      <family val="2"/>
    </font>
    <font>
      <b/>
      <sz val="11"/>
      <color rgb="FF0070C0"/>
      <name val="Arial"/>
      <family val="2"/>
    </font>
    <font>
      <b/>
      <sz val="9"/>
      <color rgb="FF0070C0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theme="5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4"/>
      <color rgb="FFFF0000"/>
      <name val="Arial"/>
      <family val="2"/>
    </font>
    <font>
      <b/>
      <sz val="14"/>
      <color theme="4" tint="-0.249977111117893"/>
      <name val="Arial"/>
      <family val="2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2"/>
      </patternFill>
    </fill>
    <fill>
      <patternFill patternType="solid">
        <fgColor rgb="FFEC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F9F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Trellis">
        <bgColor theme="0" tint="-0.14996795556505021"/>
      </patternFill>
    </fill>
    <fill>
      <patternFill patternType="lightTrellis">
        <bgColor theme="3" tint="0.79998168889431442"/>
      </patternFill>
    </fill>
    <fill>
      <patternFill patternType="lightTrellis">
        <bgColor theme="6" tint="0.79998168889431442"/>
      </patternFill>
    </fill>
    <fill>
      <patternFill patternType="solid">
        <fgColor rgb="FFFFFFE5"/>
        <bgColor indexed="64"/>
      </patternFill>
    </fill>
    <fill>
      <patternFill patternType="solid">
        <fgColor theme="9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BFFB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theme="1"/>
        <bgColor indexed="64"/>
      </patternFill>
    </fill>
    <fill>
      <patternFill patternType="gray125">
        <bgColor theme="0" tint="-0.249977111117893"/>
      </patternFill>
    </fill>
    <fill>
      <patternFill patternType="solid">
        <fgColor theme="2" tint="-0.499984740745262"/>
        <bgColor indexed="64"/>
      </patternFill>
    </fill>
  </fills>
  <borders count="167">
    <border>
      <left/>
      <right/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auto="1"/>
      </left>
      <right style="double">
        <color rgb="FFFF0000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double">
        <color theme="9" tint="-0.24994659260841701"/>
      </left>
      <right/>
      <top style="double">
        <color theme="9" tint="-0.24994659260841701"/>
      </top>
      <bottom/>
      <diagonal/>
    </border>
    <border>
      <left/>
      <right style="thick">
        <color auto="1"/>
      </right>
      <top/>
      <bottom/>
      <diagonal/>
    </border>
    <border>
      <left style="double">
        <color theme="9" tint="-0.24994659260841701"/>
      </left>
      <right/>
      <top/>
      <bottom style="double">
        <color theme="9" tint="-0.24994659260841701"/>
      </bottom>
      <diagonal/>
    </border>
    <border>
      <left style="double">
        <color rgb="FFFF0000"/>
      </left>
      <right style="thick">
        <color auto="1"/>
      </right>
      <top style="double">
        <color rgb="FFFF0000"/>
      </top>
      <bottom style="double">
        <color rgb="FFFF0000"/>
      </bottom>
      <diagonal/>
    </border>
    <border>
      <left style="double">
        <color rgb="FFFF0000"/>
      </left>
      <right style="thick">
        <color auto="1"/>
      </right>
      <top/>
      <bottom style="double">
        <color rgb="FFFF0000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/>
      <bottom style="double">
        <color theme="9" tint="-0.24994659260841701"/>
      </bottom>
      <diagonal/>
    </border>
    <border>
      <left style="double">
        <color rgb="FFFF0000"/>
      </left>
      <right style="thick">
        <color auto="1"/>
      </right>
      <top style="double">
        <color theme="9" tint="-0.24994659260841701"/>
      </top>
      <bottom style="double">
        <color rgb="FFFF0000"/>
      </bottom>
      <diagonal/>
    </border>
    <border>
      <left style="double">
        <color theme="9" tint="-0.24994659260841701"/>
      </left>
      <right/>
      <top style="double">
        <color rgb="FFFF0000"/>
      </top>
      <bottom style="double">
        <color theme="9" tint="-0.24994659260841701"/>
      </bottom>
      <diagonal/>
    </border>
    <border>
      <left/>
      <right style="thick">
        <color auto="1"/>
      </right>
      <top style="double">
        <color rgb="FFFF0000"/>
      </top>
      <bottom style="double">
        <color theme="9" tint="-0.2499465926084170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double">
        <color rgb="FFFF0000"/>
      </top>
      <bottom style="double">
        <color rgb="FFFF0000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/>
      <top/>
      <bottom style="double">
        <color rgb="FFFF0000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auto="1"/>
      </left>
      <right style="double">
        <color rgb="FFFF0000"/>
      </right>
      <top style="thick">
        <color auto="1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thick">
        <color auto="1"/>
      </right>
      <top/>
      <bottom style="double">
        <color rgb="FFFF0000"/>
      </bottom>
      <diagonal/>
    </border>
    <border>
      <left style="thin">
        <color auto="1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medium">
        <color auto="1"/>
      </left>
      <right style="medium">
        <color auto="1"/>
      </right>
      <top style="thick">
        <color rgb="FF0070C0"/>
      </top>
      <bottom/>
      <diagonal/>
    </border>
    <border>
      <left style="medium">
        <color auto="1"/>
      </left>
      <right style="medium">
        <color auto="1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medium">
        <color auto="1"/>
      </right>
      <top/>
      <bottom/>
      <diagonal/>
    </border>
    <border>
      <left style="thick">
        <color rgb="FF0070C0"/>
      </left>
      <right style="medium">
        <color auto="1"/>
      </right>
      <top style="thin">
        <color auto="1"/>
      </top>
      <bottom style="thick">
        <color rgb="FF0070C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rgb="FF0070C0"/>
      </bottom>
      <diagonal/>
    </border>
    <border>
      <left style="medium">
        <color auto="1"/>
      </left>
      <right style="medium">
        <color auto="1"/>
      </right>
      <top/>
      <bottom style="thick">
        <color rgb="FF0070C0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auto="1"/>
      </bottom>
      <diagonal/>
    </border>
    <border>
      <left style="thick">
        <color rgb="FF0070C0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theme="4"/>
      </bottom>
      <diagonal/>
    </border>
    <border>
      <left style="thick">
        <color rgb="FF0070C0"/>
      </left>
      <right style="medium">
        <color auto="1"/>
      </right>
      <top/>
      <bottom style="thick">
        <color rgb="FF0070C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double">
        <color rgb="FFFF0000"/>
      </right>
      <top style="thin">
        <color auto="1"/>
      </top>
      <bottom/>
      <diagonal/>
    </border>
    <border>
      <left style="double">
        <color rgb="FFFF0000"/>
      </left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rgb="FF0070C0"/>
      </bottom>
      <diagonal/>
    </border>
    <border>
      <left style="medium">
        <color theme="1"/>
      </left>
      <right style="thick">
        <color rgb="FF0070C0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ck">
        <color rgb="FF0070C0"/>
      </right>
      <top style="thin">
        <color theme="1"/>
      </top>
      <bottom style="thick">
        <color rgb="FF0070C0"/>
      </bottom>
      <diagonal/>
    </border>
    <border>
      <left/>
      <right/>
      <top style="thick">
        <color rgb="FF0070C0"/>
      </top>
      <bottom style="thin">
        <color auto="1"/>
      </bottom>
      <diagonal/>
    </border>
    <border>
      <left style="medium">
        <color theme="1"/>
      </left>
      <right style="thick">
        <color rgb="FF0070C0"/>
      </right>
      <top/>
      <bottom style="thin">
        <color theme="1"/>
      </bottom>
      <diagonal/>
    </border>
    <border>
      <left style="medium">
        <color auto="1"/>
      </left>
      <right style="thick">
        <color rgb="FF0070C0"/>
      </right>
      <top style="thick">
        <color rgb="FF0070C0"/>
      </top>
      <bottom/>
      <diagonal/>
    </border>
    <border>
      <left style="medium">
        <color auto="1"/>
      </left>
      <right style="thick">
        <color rgb="FF0070C0"/>
      </right>
      <top/>
      <bottom style="medium">
        <color rgb="FF0070C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medium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</borders>
  <cellStyleXfs count="4">
    <xf numFmtId="0" fontId="0" fillId="0" borderId="0"/>
    <xf numFmtId="0" fontId="19" fillId="17" borderId="0" applyNumberFormat="0" applyBorder="0" applyAlignment="0" applyProtection="0"/>
    <xf numFmtId="14" fontId="20" fillId="4" borderId="3" applyBorder="0">
      <alignment horizontal="center" vertical="center"/>
      <protection locked="0" hidden="1"/>
    </xf>
    <xf numFmtId="14" fontId="20" fillId="0" borderId="3" applyBorder="0">
      <alignment horizontal="center" vertical="center"/>
      <protection locked="0" hidden="1"/>
    </xf>
  </cellStyleXfs>
  <cellXfs count="512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/>
    <xf numFmtId="0" fontId="2" fillId="0" borderId="41" xfId="0" applyFont="1" applyBorder="1"/>
    <xf numFmtId="0" fontId="2" fillId="0" borderId="0" xfId="0" applyFont="1"/>
    <xf numFmtId="14" fontId="0" fillId="0" borderId="0" xfId="0" applyNumberFormat="1"/>
    <xf numFmtId="0" fontId="0" fillId="2" borderId="0" xfId="0" applyFill="1"/>
    <xf numFmtId="0" fontId="10" fillId="2" borderId="0" xfId="0" applyFont="1" applyFill="1"/>
    <xf numFmtId="0" fontId="7" fillId="2" borderId="0" xfId="0" applyFont="1" applyFill="1"/>
    <xf numFmtId="0" fontId="15" fillId="0" borderId="0" xfId="0" applyFont="1"/>
    <xf numFmtId="0" fontId="14" fillId="0" borderId="41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4" borderId="62" xfId="0" applyFont="1" applyFill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4" borderId="63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4" borderId="63" xfId="0" applyFont="1" applyFill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 wrapText="1"/>
    </xf>
    <xf numFmtId="0" fontId="5" fillId="4" borderId="66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5" fillId="4" borderId="62" xfId="0" applyFont="1" applyFill="1" applyBorder="1" applyAlignment="1">
      <alignment horizontal="center" vertical="center" wrapText="1"/>
    </xf>
    <xf numFmtId="0" fontId="5" fillId="4" borderId="61" xfId="0" applyFont="1" applyFill="1" applyBorder="1" applyAlignment="1">
      <alignment horizontal="center" vertical="center" wrapText="1"/>
    </xf>
    <xf numFmtId="0" fontId="6" fillId="13" borderId="24" xfId="0" applyFont="1" applyFill="1" applyBorder="1" applyAlignment="1">
      <alignment horizontal="center" vertical="center"/>
    </xf>
    <xf numFmtId="0" fontId="14" fillId="14" borderId="59" xfId="0" applyFont="1" applyFill="1" applyBorder="1" applyAlignment="1">
      <alignment horizontal="left" wrapText="1"/>
    </xf>
    <xf numFmtId="0" fontId="13" fillId="15" borderId="59" xfId="0" applyFont="1" applyFill="1" applyBorder="1" applyAlignment="1">
      <alignment wrapText="1"/>
    </xf>
    <xf numFmtId="0" fontId="13" fillId="15" borderId="59" xfId="0" applyFont="1" applyFill="1" applyBorder="1" applyAlignment="1">
      <alignment horizontal="left" wrapText="1"/>
    </xf>
    <xf numFmtId="0" fontId="14" fillId="14" borderId="59" xfId="0" applyFont="1" applyFill="1" applyBorder="1" applyAlignment="1">
      <alignment horizontal="center" wrapText="1"/>
    </xf>
    <xf numFmtId="0" fontId="13" fillId="15" borderId="56" xfId="0" applyFont="1" applyFill="1" applyBorder="1" applyAlignment="1">
      <alignment horizontal="left" wrapText="1"/>
    </xf>
    <xf numFmtId="0" fontId="17" fillId="0" borderId="3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4" borderId="0" xfId="0" applyFill="1"/>
    <xf numFmtId="0" fontId="22" fillId="0" borderId="26" xfId="0" applyFont="1" applyBorder="1" applyAlignment="1" applyProtection="1">
      <alignment horizontal="center" vertical="center"/>
      <protection hidden="1"/>
    </xf>
    <xf numFmtId="0" fontId="23" fillId="12" borderId="24" xfId="0" applyFont="1" applyFill="1" applyBorder="1" applyAlignment="1" applyProtection="1">
      <alignment horizontal="center" vertical="center"/>
      <protection hidden="1"/>
    </xf>
    <xf numFmtId="0" fontId="22" fillId="0" borderId="53" xfId="0" applyFont="1" applyBorder="1" applyAlignment="1" applyProtection="1">
      <alignment horizontal="center" vertical="center"/>
      <protection hidden="1"/>
    </xf>
    <xf numFmtId="0" fontId="22" fillId="0" borderId="23" xfId="0" applyFont="1" applyBorder="1" applyAlignment="1" applyProtection="1">
      <alignment horizontal="center" vertical="center"/>
      <protection hidden="1"/>
    </xf>
    <xf numFmtId="0" fontId="22" fillId="0" borderId="25" xfId="0" applyFont="1" applyBorder="1" applyAlignment="1" applyProtection="1">
      <alignment horizontal="center" vertical="center"/>
      <protection hidden="1"/>
    </xf>
    <xf numFmtId="0" fontId="22" fillId="0" borderId="35" xfId="0" applyFont="1" applyBorder="1" applyAlignment="1" applyProtection="1">
      <alignment horizontal="center" vertical="center"/>
      <protection hidden="1"/>
    </xf>
    <xf numFmtId="1" fontId="8" fillId="0" borderId="34" xfId="0" applyNumberFormat="1" applyFont="1" applyBorder="1" applyAlignment="1" applyProtection="1">
      <alignment horizontal="center" vertical="center"/>
      <protection hidden="1"/>
    </xf>
    <xf numFmtId="1" fontId="8" fillId="0" borderId="23" xfId="0" applyNumberFormat="1" applyFont="1" applyBorder="1" applyAlignment="1" applyProtection="1">
      <alignment horizontal="center" vertical="center"/>
      <protection hidden="1"/>
    </xf>
    <xf numFmtId="1" fontId="8" fillId="0" borderId="35" xfId="0" applyNumberFormat="1" applyFont="1" applyBorder="1" applyAlignment="1" applyProtection="1">
      <alignment horizontal="center" vertical="center"/>
      <protection hidden="1"/>
    </xf>
    <xf numFmtId="0" fontId="24" fillId="7" borderId="26" xfId="0" applyFont="1" applyFill="1" applyBorder="1" applyAlignment="1" applyProtection="1">
      <alignment horizontal="center" vertical="center"/>
      <protection hidden="1"/>
    </xf>
    <xf numFmtId="0" fontId="24" fillId="7" borderId="23" xfId="0" applyFont="1" applyFill="1" applyBorder="1" applyAlignment="1" applyProtection="1">
      <alignment horizontal="center" vertical="center"/>
      <protection hidden="1"/>
    </xf>
    <xf numFmtId="0" fontId="24" fillId="7" borderId="25" xfId="0" applyFont="1" applyFill="1" applyBorder="1" applyAlignment="1" applyProtection="1">
      <alignment horizontal="center" vertical="center"/>
      <protection hidden="1"/>
    </xf>
    <xf numFmtId="0" fontId="23" fillId="2" borderId="24" xfId="0" applyFont="1" applyFill="1" applyBorder="1" applyAlignment="1" applyProtection="1">
      <alignment horizontal="center" vertical="center"/>
      <protection hidden="1"/>
    </xf>
    <xf numFmtId="0" fontId="25" fillId="7" borderId="26" xfId="0" applyFont="1" applyFill="1" applyBorder="1" applyAlignment="1" applyProtection="1">
      <alignment horizontal="center"/>
      <protection hidden="1"/>
    </xf>
    <xf numFmtId="0" fontId="25" fillId="7" borderId="23" xfId="0" applyFont="1" applyFill="1" applyBorder="1" applyAlignment="1" applyProtection="1">
      <alignment horizontal="center"/>
      <protection hidden="1"/>
    </xf>
    <xf numFmtId="0" fontId="25" fillId="7" borderId="25" xfId="0" applyFont="1" applyFill="1" applyBorder="1" applyAlignment="1" applyProtection="1">
      <alignment horizontal="center"/>
      <protection hidden="1"/>
    </xf>
    <xf numFmtId="0" fontId="25" fillId="2" borderId="24" xfId="0" applyFont="1" applyFill="1" applyBorder="1" applyAlignment="1" applyProtection="1">
      <alignment horizontal="center" vertical="center"/>
      <protection hidden="1"/>
    </xf>
    <xf numFmtId="0" fontId="23" fillId="4" borderId="30" xfId="0" applyFont="1" applyFill="1" applyBorder="1" applyAlignment="1" applyProtection="1">
      <alignment horizontal="center"/>
      <protection hidden="1"/>
    </xf>
    <xf numFmtId="0" fontId="23" fillId="4" borderId="23" xfId="0" applyFont="1" applyFill="1" applyBorder="1" applyAlignment="1" applyProtection="1">
      <alignment horizontal="center"/>
      <protection hidden="1"/>
    </xf>
    <xf numFmtId="0" fontId="23" fillId="4" borderId="35" xfId="0" applyFont="1" applyFill="1" applyBorder="1" applyAlignment="1" applyProtection="1">
      <alignment horizontal="center"/>
      <protection hidden="1"/>
    </xf>
    <xf numFmtId="0" fontId="25" fillId="2" borderId="27" xfId="0" applyFont="1" applyFill="1" applyBorder="1" applyAlignment="1" applyProtection="1">
      <alignment horizontal="center"/>
      <protection hidden="1"/>
    </xf>
    <xf numFmtId="0" fontId="24" fillId="0" borderId="59" xfId="0" applyFont="1" applyBorder="1" applyAlignment="1">
      <alignment horizontal="center" vertical="center"/>
    </xf>
    <xf numFmtId="14" fontId="26" fillId="0" borderId="7" xfId="0" applyNumberFormat="1" applyFont="1" applyBorder="1" applyAlignment="1" applyProtection="1">
      <alignment horizontal="center" vertical="center"/>
      <protection hidden="1"/>
    </xf>
    <xf numFmtId="14" fontId="27" fillId="0" borderId="8" xfId="0" applyNumberFormat="1" applyFont="1" applyBorder="1" applyAlignment="1" applyProtection="1">
      <alignment horizontal="center" vertical="center"/>
      <protection hidden="1"/>
    </xf>
    <xf numFmtId="14" fontId="26" fillId="0" borderId="2" xfId="0" applyNumberFormat="1" applyFont="1" applyBorder="1" applyAlignment="1" applyProtection="1">
      <alignment horizontal="center" vertical="center"/>
      <protection hidden="1"/>
    </xf>
    <xf numFmtId="14" fontId="27" fillId="0" borderId="22" xfId="0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9" fontId="0" fillId="0" borderId="43" xfId="0" applyNumberFormat="1" applyBorder="1" applyAlignment="1" applyProtection="1">
      <alignment horizontal="center" vertic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9" fontId="3" fillId="3" borderId="42" xfId="0" applyNumberFormat="1" applyFont="1" applyFill="1" applyBorder="1" applyAlignment="1" applyProtection="1">
      <alignment horizontal="center" vertical="center"/>
      <protection hidden="1"/>
    </xf>
    <xf numFmtId="9" fontId="0" fillId="7" borderId="43" xfId="0" applyNumberFormat="1" applyFill="1" applyBorder="1" applyAlignment="1" applyProtection="1">
      <alignment horizontal="center" vertical="center"/>
      <protection hidden="1"/>
    </xf>
    <xf numFmtId="9" fontId="0" fillId="8" borderId="44" xfId="0" applyNumberForma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13" borderId="9" xfId="0" applyFont="1" applyFill="1" applyBorder="1" applyAlignment="1">
      <alignment horizontal="center" vertical="center"/>
    </xf>
    <xf numFmtId="0" fontId="16" fillId="13" borderId="11" xfId="0" applyFont="1" applyFill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2" fillId="0" borderId="78" xfId="0" applyFont="1" applyBorder="1" applyAlignment="1" applyProtection="1">
      <alignment horizontal="center" vertical="center"/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0" fontId="22" fillId="0" borderId="18" xfId="0" applyFont="1" applyBorder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center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3" fillId="12" borderId="12" xfId="0" applyFont="1" applyFill="1" applyBorder="1" applyAlignment="1" applyProtection="1">
      <alignment horizontal="center"/>
      <protection hidden="1"/>
    </xf>
    <xf numFmtId="0" fontId="23" fillId="12" borderId="9" xfId="0" applyFont="1" applyFill="1" applyBorder="1" applyAlignment="1" applyProtection="1">
      <alignment horizontal="center"/>
      <protection hidden="1"/>
    </xf>
    <xf numFmtId="0" fontId="22" fillId="0" borderId="45" xfId="0" applyFont="1" applyBorder="1" applyAlignment="1" applyProtection="1">
      <alignment horizontal="center" vertical="center"/>
      <protection hidden="1"/>
    </xf>
    <xf numFmtId="1" fontId="8" fillId="0" borderId="54" xfId="0" applyNumberFormat="1" applyFont="1" applyBorder="1" applyAlignment="1" applyProtection="1">
      <alignment horizontal="center" vertical="center"/>
      <protection hidden="1"/>
    </xf>
    <xf numFmtId="1" fontId="8" fillId="0" borderId="38" xfId="0" applyNumberFormat="1" applyFont="1" applyBorder="1" applyAlignment="1" applyProtection="1">
      <alignment horizontal="center" vertical="center"/>
      <protection hidden="1"/>
    </xf>
    <xf numFmtId="1" fontId="8" fillId="0" borderId="46" xfId="0" applyNumberFormat="1" applyFont="1" applyBorder="1" applyAlignment="1" applyProtection="1">
      <alignment horizontal="center" vertical="center"/>
      <protection hidden="1"/>
    </xf>
    <xf numFmtId="1" fontId="8" fillId="0" borderId="8" xfId="0" applyNumberFormat="1" applyFont="1" applyBorder="1" applyAlignment="1" applyProtection="1">
      <alignment horizontal="center" vertical="center"/>
      <protection hidden="1"/>
    </xf>
    <xf numFmtId="1" fontId="8" fillId="0" borderId="79" xfId="0" applyNumberFormat="1" applyFont="1" applyBorder="1" applyAlignment="1" applyProtection="1">
      <alignment horizontal="center" vertical="center"/>
      <protection hidden="1"/>
    </xf>
    <xf numFmtId="1" fontId="8" fillId="0" borderId="2" xfId="0" applyNumberFormat="1" applyFont="1" applyBorder="1" applyAlignment="1" applyProtection="1">
      <alignment horizontal="center" vertical="center"/>
      <protection hidden="1"/>
    </xf>
    <xf numFmtId="1" fontId="8" fillId="0" borderId="18" xfId="0" applyNumberFormat="1" applyFont="1" applyBorder="1" applyAlignment="1" applyProtection="1">
      <alignment horizontal="center" vertical="center"/>
      <protection hidden="1"/>
    </xf>
    <xf numFmtId="0" fontId="24" fillId="7" borderId="45" xfId="0" applyFont="1" applyFill="1" applyBorder="1" applyAlignment="1" applyProtection="1">
      <alignment horizontal="center" vertical="center"/>
      <protection hidden="1"/>
    </xf>
    <xf numFmtId="0" fontId="24" fillId="7" borderId="7" xfId="0" applyFont="1" applyFill="1" applyBorder="1" applyAlignment="1" applyProtection="1">
      <alignment horizontal="center" vertical="center"/>
      <protection hidden="1"/>
    </xf>
    <xf numFmtId="0" fontId="24" fillId="7" borderId="18" xfId="0" applyFont="1" applyFill="1" applyBorder="1" applyAlignment="1" applyProtection="1">
      <alignment horizontal="center" vertical="center"/>
      <protection hidden="1"/>
    </xf>
    <xf numFmtId="0" fontId="24" fillId="7" borderId="2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/>
      <protection hidden="1"/>
    </xf>
    <xf numFmtId="0" fontId="24" fillId="2" borderId="9" xfId="0" applyFont="1" applyFill="1" applyBorder="1" applyAlignment="1" applyProtection="1">
      <alignment horizontal="center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0" fontId="23" fillId="4" borderId="33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4" fillId="2" borderId="85" xfId="0" applyFont="1" applyFill="1" applyBorder="1" applyAlignment="1" applyProtection="1">
      <alignment horizontal="center"/>
      <protection hidden="1"/>
    </xf>
    <xf numFmtId="0" fontId="24" fillId="2" borderId="28" xfId="0" applyFont="1" applyFill="1" applyBorder="1" applyAlignment="1" applyProtection="1">
      <alignment horizontal="center"/>
      <protection hidden="1"/>
    </xf>
    <xf numFmtId="14" fontId="27" fillId="0" borderId="2" xfId="0" applyNumberFormat="1" applyFont="1" applyBorder="1" applyAlignment="1" applyProtection="1">
      <alignment horizontal="center" vertical="center"/>
      <protection hidden="1"/>
    </xf>
    <xf numFmtId="14" fontId="27" fillId="0" borderId="29" xfId="0" applyNumberFormat="1" applyFont="1" applyBorder="1" applyAlignment="1" applyProtection="1">
      <alignment horizontal="center" vertical="center"/>
      <protection hidden="1"/>
    </xf>
    <xf numFmtId="14" fontId="26" fillId="0" borderId="45" xfId="0" applyNumberFormat="1" applyFont="1" applyBorder="1" applyAlignment="1" applyProtection="1">
      <alignment horizontal="center" vertical="center"/>
      <protection hidden="1"/>
    </xf>
    <xf numFmtId="14" fontId="26" fillId="0" borderId="18" xfId="0" applyNumberFormat="1" applyFont="1" applyBorder="1" applyAlignment="1" applyProtection="1">
      <alignment horizontal="center" vertical="center"/>
      <protection hidden="1"/>
    </xf>
    <xf numFmtId="14" fontId="27" fillId="0" borderId="84" xfId="0" applyNumberFormat="1" applyFont="1" applyBorder="1" applyAlignment="1" applyProtection="1">
      <alignment horizontal="center" vertical="center"/>
      <protection hidden="1"/>
    </xf>
    <xf numFmtId="14" fontId="27" fillId="0" borderId="46" xfId="0" applyNumberFormat="1" applyFont="1" applyBorder="1" applyAlignment="1" applyProtection="1">
      <alignment horizontal="center" vertical="center"/>
      <protection hidden="1"/>
    </xf>
    <xf numFmtId="14" fontId="27" fillId="0" borderId="79" xfId="0" applyNumberFormat="1" applyFont="1" applyBorder="1" applyAlignment="1" applyProtection="1">
      <alignment horizontal="center" vertical="center"/>
      <protection hidden="1"/>
    </xf>
    <xf numFmtId="14" fontId="27" fillId="0" borderId="80" xfId="0" applyNumberFormat="1" applyFont="1" applyBorder="1" applyAlignment="1" applyProtection="1">
      <alignment horizontal="center" vertical="center"/>
      <protection hidden="1"/>
    </xf>
    <xf numFmtId="14" fontId="28" fillId="0" borderId="45" xfId="0" applyNumberFormat="1" applyFont="1" applyBorder="1" applyAlignment="1" applyProtection="1">
      <alignment horizontal="center" vertical="center"/>
      <protection hidden="1"/>
    </xf>
    <xf numFmtId="14" fontId="28" fillId="0" borderId="7" xfId="0" applyNumberFormat="1" applyFont="1" applyBorder="1" applyAlignment="1" applyProtection="1">
      <alignment horizontal="center" vertical="center"/>
      <protection hidden="1"/>
    </xf>
    <xf numFmtId="14" fontId="28" fillId="0" borderId="18" xfId="0" applyNumberFormat="1" applyFont="1" applyBorder="1" applyAlignment="1" applyProtection="1">
      <alignment horizontal="center" vertical="center"/>
      <protection hidden="1"/>
    </xf>
    <xf numFmtId="14" fontId="28" fillId="0" borderId="2" xfId="0" applyNumberFormat="1" applyFont="1" applyBorder="1" applyAlignment="1" applyProtection="1">
      <alignment horizontal="center" vertical="center"/>
      <protection hidden="1"/>
    </xf>
    <xf numFmtId="14" fontId="28" fillId="0" borderId="84" xfId="0" applyNumberFormat="1" applyFont="1" applyBorder="1" applyAlignment="1" applyProtection="1">
      <alignment horizontal="center" vertical="center"/>
      <protection hidden="1"/>
    </xf>
    <xf numFmtId="14" fontId="28" fillId="0" borderId="22" xfId="0" applyNumberFormat="1" applyFont="1" applyBorder="1" applyAlignment="1" applyProtection="1">
      <alignment horizontal="center" vertical="center"/>
      <protection hidden="1"/>
    </xf>
    <xf numFmtId="14" fontId="28" fillId="0" borderId="46" xfId="0" applyNumberFormat="1" applyFont="1" applyBorder="1" applyAlignment="1" applyProtection="1">
      <alignment horizontal="center" vertical="center"/>
      <protection hidden="1"/>
    </xf>
    <xf numFmtId="14" fontId="28" fillId="0" borderId="8" xfId="0" applyNumberFormat="1" applyFont="1" applyBorder="1" applyAlignment="1" applyProtection="1">
      <alignment horizontal="center" vertical="center"/>
      <protection hidden="1"/>
    </xf>
    <xf numFmtId="14" fontId="28" fillId="0" borderId="79" xfId="0" applyNumberFormat="1" applyFont="1" applyBorder="1" applyAlignment="1" applyProtection="1">
      <alignment horizontal="center" vertical="center"/>
      <protection hidden="1"/>
    </xf>
    <xf numFmtId="14" fontId="28" fillId="0" borderId="80" xfId="0" applyNumberFormat="1" applyFont="1" applyBorder="1" applyAlignment="1" applyProtection="1">
      <alignment horizontal="center" vertical="center"/>
      <protection hidden="1"/>
    </xf>
    <xf numFmtId="14" fontId="28" fillId="0" borderId="29" xfId="0" applyNumberFormat="1" applyFont="1" applyBorder="1" applyAlignment="1" applyProtection="1">
      <alignment horizontal="center" vertical="center"/>
      <protection hidden="1"/>
    </xf>
    <xf numFmtId="0" fontId="16" fillId="13" borderId="99" xfId="0" applyFont="1" applyFill="1" applyBorder="1" applyAlignment="1">
      <alignment horizontal="center" vertical="center"/>
    </xf>
    <xf numFmtId="0" fontId="16" fillId="0" borderId="100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29" fillId="9" borderId="82" xfId="0" applyFont="1" applyFill="1" applyBorder="1" applyAlignment="1">
      <alignment horizontal="center" vertical="center"/>
    </xf>
    <xf numFmtId="0" fontId="29" fillId="9" borderId="108" xfId="0" applyFont="1" applyFill="1" applyBorder="1" applyAlignment="1">
      <alignment horizontal="center" vertical="center"/>
    </xf>
    <xf numFmtId="0" fontId="29" fillId="0" borderId="111" xfId="0" applyFont="1" applyBorder="1" applyAlignment="1">
      <alignment horizontal="center" vertical="center"/>
    </xf>
    <xf numFmtId="0" fontId="16" fillId="13" borderId="112" xfId="0" applyFont="1" applyFill="1" applyBorder="1" applyAlignment="1">
      <alignment horizontal="center" vertical="center"/>
    </xf>
    <xf numFmtId="0" fontId="3" fillId="16" borderId="23" xfId="0" applyFont="1" applyFill="1" applyBorder="1" applyAlignment="1">
      <alignment horizontal="center" vertical="center"/>
    </xf>
    <xf numFmtId="0" fontId="3" fillId="16" borderId="23" xfId="0" applyFont="1" applyFill="1" applyBorder="1"/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42" fillId="0" borderId="58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3" fillId="14" borderId="59" xfId="0" applyFont="1" applyFill="1" applyBorder="1" applyAlignment="1">
      <alignment horizontal="left" wrapText="1"/>
    </xf>
    <xf numFmtId="0" fontId="43" fillId="12" borderId="12" xfId="0" applyFont="1" applyFill="1" applyBorder="1" applyAlignment="1" applyProtection="1">
      <alignment horizontal="center"/>
      <protection hidden="1"/>
    </xf>
    <xf numFmtId="0" fontId="43" fillId="12" borderId="9" xfId="0" applyFont="1" applyFill="1" applyBorder="1" applyAlignment="1" applyProtection="1">
      <alignment horizontal="center"/>
      <protection hidden="1"/>
    </xf>
    <xf numFmtId="0" fontId="43" fillId="12" borderId="24" xfId="0" applyFont="1" applyFill="1" applyBorder="1" applyAlignment="1" applyProtection="1">
      <alignment horizontal="center" vertical="center"/>
      <protection hidden="1"/>
    </xf>
    <xf numFmtId="0" fontId="44" fillId="0" borderId="0" xfId="0" applyFont="1"/>
    <xf numFmtId="0" fontId="43" fillId="14" borderId="59" xfId="0" applyFont="1" applyFill="1" applyBorder="1" applyAlignment="1">
      <alignment wrapText="1"/>
    </xf>
    <xf numFmtId="0" fontId="44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0" fillId="22" borderId="0" xfId="0" applyFill="1" applyAlignment="1">
      <alignment horizontal="center"/>
    </xf>
    <xf numFmtId="0" fontId="0" fillId="22" borderId="0" xfId="0" applyFill="1"/>
    <xf numFmtId="0" fontId="0" fillId="22" borderId="0" xfId="0" applyFill="1" applyAlignment="1">
      <alignment horizontal="center" vertical="center"/>
    </xf>
    <xf numFmtId="0" fontId="0" fillId="22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/>
    </xf>
    <xf numFmtId="14" fontId="55" fillId="3" borderId="92" xfId="0" applyNumberFormat="1" applyFont="1" applyFill="1" applyBorder="1" applyAlignment="1" applyProtection="1">
      <alignment horizontal="center" vertical="center" wrapText="1"/>
      <protection locked="0"/>
    </xf>
    <xf numFmtId="14" fontId="55" fillId="3" borderId="110" xfId="0" applyNumberFormat="1" applyFont="1" applyFill="1" applyBorder="1" applyAlignment="1" applyProtection="1">
      <alignment horizontal="center" vertical="center" wrapText="1"/>
      <protection locked="0"/>
    </xf>
    <xf numFmtId="14" fontId="56" fillId="10" borderId="86" xfId="0" applyNumberFormat="1" applyFont="1" applyFill="1" applyBorder="1" applyAlignment="1" applyProtection="1">
      <alignment horizontal="center" vertical="center"/>
      <protection locked="0" hidden="1"/>
    </xf>
    <xf numFmtId="14" fontId="56" fillId="10" borderId="92" xfId="0" applyNumberFormat="1" applyFont="1" applyFill="1" applyBorder="1" applyAlignment="1" applyProtection="1">
      <alignment horizontal="center" vertical="center"/>
      <protection locked="0" hidden="1"/>
    </xf>
    <xf numFmtId="14" fontId="58" fillId="0" borderId="45" xfId="0" applyNumberFormat="1" applyFont="1" applyBorder="1" applyAlignment="1">
      <alignment horizontal="center" vertical="center" wrapText="1"/>
    </xf>
    <xf numFmtId="0" fontId="59" fillId="3" borderId="8" xfId="0" applyFont="1" applyFill="1" applyBorder="1" applyAlignment="1" applyProtection="1">
      <alignment horizontal="center" vertical="center"/>
      <protection hidden="1"/>
    </xf>
    <xf numFmtId="0" fontId="60" fillId="6" borderId="96" xfId="0" applyFont="1" applyFill="1" applyBorder="1" applyAlignment="1" applyProtection="1">
      <alignment horizontal="center" vertical="center"/>
      <protection hidden="1"/>
    </xf>
    <xf numFmtId="0" fontId="54" fillId="0" borderId="3" xfId="0" applyFont="1" applyBorder="1" applyAlignment="1">
      <alignment horizontal="center" vertical="center"/>
    </xf>
    <xf numFmtId="0" fontId="61" fillId="7" borderId="86" xfId="0" applyFont="1" applyFill="1" applyBorder="1" applyAlignment="1" applyProtection="1">
      <alignment horizontal="center" vertical="center"/>
      <protection locked="0" hidden="1"/>
    </xf>
    <xf numFmtId="0" fontId="54" fillId="0" borderId="18" xfId="0" applyFont="1" applyBorder="1" applyAlignment="1">
      <alignment horizontal="center" vertical="center" wrapText="1"/>
    </xf>
    <xf numFmtId="0" fontId="61" fillId="7" borderId="92" xfId="0" applyFont="1" applyFill="1" applyBorder="1" applyAlignment="1" applyProtection="1">
      <alignment horizontal="center" vertical="center"/>
      <protection locked="0" hidden="1"/>
    </xf>
    <xf numFmtId="0" fontId="54" fillId="0" borderId="8" xfId="0" applyFont="1" applyBorder="1" applyAlignment="1">
      <alignment horizontal="center" vertical="center"/>
    </xf>
    <xf numFmtId="0" fontId="57" fillId="0" borderId="70" xfId="0" applyFont="1" applyBorder="1" applyAlignment="1">
      <alignment horizontal="center" vertical="center"/>
    </xf>
    <xf numFmtId="14" fontId="62" fillId="6" borderId="86" xfId="0" applyNumberFormat="1" applyFont="1" applyFill="1" applyBorder="1" applyAlignment="1" applyProtection="1">
      <alignment horizontal="center" vertical="center"/>
      <protection locked="0" hidden="1"/>
    </xf>
    <xf numFmtId="14" fontId="62" fillId="19" borderId="86" xfId="0" applyNumberFormat="1" applyFont="1" applyFill="1" applyBorder="1" applyAlignment="1" applyProtection="1">
      <alignment horizontal="center" vertical="center"/>
      <protection locked="0" hidden="1"/>
    </xf>
    <xf numFmtId="14" fontId="62" fillId="6" borderId="92" xfId="0" applyNumberFormat="1" applyFont="1" applyFill="1" applyBorder="1" applyAlignment="1" applyProtection="1">
      <alignment horizontal="center" vertical="center"/>
      <protection locked="0" hidden="1"/>
    </xf>
    <xf numFmtId="14" fontId="55" fillId="0" borderId="33" xfId="0" applyNumberFormat="1" applyFont="1" applyBorder="1" applyAlignment="1" applyProtection="1">
      <alignment horizontal="center" vertical="center"/>
      <protection hidden="1"/>
    </xf>
    <xf numFmtId="14" fontId="55" fillId="0" borderId="69" xfId="0" applyNumberFormat="1" applyFont="1" applyBorder="1" applyAlignment="1" applyProtection="1">
      <alignment horizontal="center" vertical="center"/>
      <protection hidden="1"/>
    </xf>
    <xf numFmtId="0" fontId="63" fillId="4" borderId="86" xfId="0" applyFont="1" applyFill="1" applyBorder="1" applyAlignment="1" applyProtection="1">
      <alignment horizontal="center" vertical="center"/>
      <protection locked="0" hidden="1"/>
    </xf>
    <xf numFmtId="0" fontId="63" fillId="4" borderId="92" xfId="0" applyFont="1" applyFill="1" applyBorder="1" applyAlignment="1" applyProtection="1">
      <alignment horizontal="center" vertical="center"/>
      <protection locked="0" hidden="1"/>
    </xf>
    <xf numFmtId="0" fontId="64" fillId="0" borderId="48" xfId="0" applyFont="1" applyBorder="1" applyAlignment="1">
      <alignment horizontal="center" vertical="center" wrapText="1"/>
    </xf>
    <xf numFmtId="0" fontId="65" fillId="7" borderId="86" xfId="0" applyFont="1" applyFill="1" applyBorder="1" applyAlignment="1" applyProtection="1">
      <alignment horizontal="center" vertical="center"/>
      <protection locked="0" hidden="1"/>
    </xf>
    <xf numFmtId="0" fontId="64" fillId="0" borderId="45" xfId="0" applyFont="1" applyBorder="1" applyAlignment="1">
      <alignment horizontal="center" vertical="center" wrapText="1"/>
    </xf>
    <xf numFmtId="0" fontId="65" fillId="7" borderId="92" xfId="0" applyFont="1" applyFill="1" applyBorder="1" applyAlignment="1" applyProtection="1">
      <alignment horizontal="center" vertical="center"/>
      <protection locked="0" hidden="1"/>
    </xf>
    <xf numFmtId="14" fontId="55" fillId="0" borderId="40" xfId="0" applyNumberFormat="1" applyFont="1" applyBorder="1" applyAlignment="1" applyProtection="1">
      <alignment horizontal="center" vertical="center"/>
      <protection hidden="1"/>
    </xf>
    <xf numFmtId="14" fontId="55" fillId="0" borderId="70" xfId="0" applyNumberFormat="1" applyFont="1" applyBorder="1" applyAlignment="1" applyProtection="1">
      <alignment horizontal="center" vertical="center"/>
      <protection hidden="1"/>
    </xf>
    <xf numFmtId="0" fontId="54" fillId="0" borderId="40" xfId="0" applyFont="1" applyBorder="1" applyAlignment="1">
      <alignment horizontal="center" vertical="center" wrapText="1"/>
    </xf>
    <xf numFmtId="0" fontId="66" fillId="0" borderId="92" xfId="0" applyFont="1" applyBorder="1" applyAlignment="1" applyProtection="1">
      <alignment horizontal="center" vertical="center"/>
      <protection hidden="1"/>
    </xf>
    <xf numFmtId="0" fontId="67" fillId="0" borderId="0" xfId="0" applyFont="1"/>
    <xf numFmtId="14" fontId="55" fillId="3" borderId="102" xfId="0" applyNumberFormat="1" applyFont="1" applyFill="1" applyBorder="1" applyAlignment="1" applyProtection="1">
      <alignment horizontal="center" vertical="center"/>
      <protection locked="0"/>
    </xf>
    <xf numFmtId="14" fontId="55" fillId="3" borderId="92" xfId="0" applyNumberFormat="1" applyFont="1" applyFill="1" applyBorder="1" applyAlignment="1" applyProtection="1">
      <alignment horizontal="center" vertical="center"/>
      <protection hidden="1"/>
    </xf>
    <xf numFmtId="0" fontId="67" fillId="4" borderId="0" xfId="0" applyFont="1" applyFill="1"/>
    <xf numFmtId="14" fontId="55" fillId="3" borderId="92" xfId="0" applyNumberFormat="1" applyFont="1" applyFill="1" applyBorder="1" applyAlignment="1" applyProtection="1">
      <alignment horizontal="center" vertical="center"/>
      <protection locked="0"/>
    </xf>
    <xf numFmtId="0" fontId="68" fillId="0" borderId="70" xfId="0" applyFont="1" applyBorder="1" applyAlignment="1">
      <alignment horizontal="center" vertical="center"/>
    </xf>
    <xf numFmtId="14" fontId="55" fillId="0" borderId="50" xfId="0" applyNumberFormat="1" applyFont="1" applyBorder="1" applyAlignment="1" applyProtection="1">
      <alignment horizontal="center" vertical="center"/>
      <protection hidden="1"/>
    </xf>
    <xf numFmtId="14" fontId="55" fillId="0" borderId="71" xfId="0" applyNumberFormat="1" applyFont="1" applyBorder="1" applyAlignment="1" applyProtection="1">
      <alignment horizontal="center" vertical="center"/>
      <protection hidden="1"/>
    </xf>
    <xf numFmtId="0" fontId="54" fillId="0" borderId="87" xfId="0" applyFont="1" applyBorder="1" applyAlignment="1">
      <alignment horizontal="center" vertical="center" wrapText="1"/>
    </xf>
    <xf numFmtId="0" fontId="66" fillId="0" borderId="93" xfId="0" applyFont="1" applyBorder="1" applyAlignment="1" applyProtection="1">
      <alignment horizontal="center" vertical="center"/>
      <protection hidden="1"/>
    </xf>
    <xf numFmtId="0" fontId="60" fillId="0" borderId="13" xfId="0" applyFont="1" applyBorder="1"/>
    <xf numFmtId="0" fontId="60" fillId="0" borderId="14" xfId="0" applyFont="1" applyBorder="1"/>
    <xf numFmtId="0" fontId="67" fillId="0" borderId="14" xfId="0" applyFont="1" applyBorder="1" applyAlignment="1" applyProtection="1">
      <alignment horizontal="center" vertical="center"/>
    </xf>
    <xf numFmtId="0" fontId="70" fillId="0" borderId="0" xfId="0" applyFont="1" applyAlignment="1" applyProtection="1">
      <alignment horizontal="center" vertical="center"/>
    </xf>
    <xf numFmtId="0" fontId="60" fillId="0" borderId="126" xfId="0" applyFont="1" applyBorder="1" applyAlignment="1" applyProtection="1">
      <alignment horizontal="center" vertical="center"/>
      <protection locked="0"/>
    </xf>
    <xf numFmtId="14" fontId="60" fillId="0" borderId="13" xfId="0" applyNumberFormat="1" applyFont="1" applyBorder="1"/>
    <xf numFmtId="14" fontId="60" fillId="0" borderId="14" xfId="0" applyNumberFormat="1" applyFont="1" applyBorder="1"/>
    <xf numFmtId="0" fontId="60" fillId="0" borderId="15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18" xfId="0" applyFont="1" applyBorder="1" applyAlignment="1" applyProtection="1">
      <alignment horizontal="center" vertical="center" wrapText="1"/>
      <protection locked="0"/>
    </xf>
    <xf numFmtId="2" fontId="53" fillId="0" borderId="126" xfId="0" applyNumberFormat="1" applyFont="1" applyBorder="1" applyAlignment="1" applyProtection="1">
      <alignment horizontal="center" vertical="center"/>
    </xf>
    <xf numFmtId="0" fontId="60" fillId="0" borderId="126" xfId="0" applyFont="1" applyBorder="1" applyAlignment="1" applyProtection="1">
      <alignment horizontal="center" vertical="center"/>
    </xf>
    <xf numFmtId="2" fontId="60" fillId="4" borderId="126" xfId="0" applyNumberFormat="1" applyFont="1" applyFill="1" applyBorder="1" applyAlignment="1" applyProtection="1">
      <alignment horizontal="center" vertical="center"/>
    </xf>
    <xf numFmtId="0" fontId="72" fillId="4" borderId="126" xfId="0" applyFont="1" applyFill="1" applyBorder="1" applyAlignment="1" applyProtection="1">
      <alignment horizontal="center" vertical="center"/>
    </xf>
    <xf numFmtId="0" fontId="72" fillId="0" borderId="126" xfId="0" applyNumberFormat="1" applyFont="1" applyBorder="1" applyAlignment="1" applyProtection="1">
      <alignment horizontal="center" vertical="center"/>
    </xf>
    <xf numFmtId="14" fontId="56" fillId="10" borderId="86" xfId="0" applyNumberFormat="1" applyFont="1" applyFill="1" applyBorder="1" applyAlignment="1" applyProtection="1">
      <alignment horizontal="center" vertical="center"/>
      <protection locked="0"/>
    </xf>
    <xf numFmtId="14" fontId="56" fillId="10" borderId="92" xfId="0" applyNumberFormat="1" applyFont="1" applyFill="1" applyBorder="1" applyAlignment="1" applyProtection="1">
      <alignment horizontal="center" vertical="center"/>
      <protection locked="0"/>
    </xf>
    <xf numFmtId="0" fontId="61" fillId="7" borderId="86" xfId="0" applyFont="1" applyFill="1" applyBorder="1" applyAlignment="1" applyProtection="1">
      <alignment horizontal="center" vertical="center"/>
      <protection locked="0"/>
    </xf>
    <xf numFmtId="0" fontId="61" fillId="7" borderId="92" xfId="0" applyFont="1" applyFill="1" applyBorder="1" applyAlignment="1" applyProtection="1">
      <alignment horizontal="center" vertical="center"/>
      <protection locked="0"/>
    </xf>
    <xf numFmtId="14" fontId="62" fillId="6" borderId="86" xfId="0" applyNumberFormat="1" applyFont="1" applyFill="1" applyBorder="1" applyAlignment="1" applyProtection="1">
      <alignment horizontal="center" vertical="center"/>
      <protection locked="0"/>
    </xf>
    <xf numFmtId="14" fontId="62" fillId="19" borderId="86" xfId="0" applyNumberFormat="1" applyFont="1" applyFill="1" applyBorder="1" applyAlignment="1" applyProtection="1">
      <alignment horizontal="center" vertical="center"/>
      <protection locked="0"/>
    </xf>
    <xf numFmtId="14" fontId="62" fillId="6" borderId="92" xfId="0" applyNumberFormat="1" applyFont="1" applyFill="1" applyBorder="1" applyAlignment="1" applyProtection="1">
      <alignment horizontal="center" vertical="center"/>
      <protection locked="0"/>
    </xf>
    <xf numFmtId="0" fontId="65" fillId="7" borderId="86" xfId="0" applyFont="1" applyFill="1" applyBorder="1" applyAlignment="1" applyProtection="1">
      <alignment horizontal="center" vertical="center"/>
      <protection locked="0"/>
    </xf>
    <xf numFmtId="0" fontId="65" fillId="7" borderId="92" xfId="0" applyFont="1" applyFill="1" applyBorder="1" applyAlignment="1" applyProtection="1">
      <alignment horizontal="center" vertical="center"/>
      <protection locked="0"/>
    </xf>
    <xf numFmtId="0" fontId="63" fillId="4" borderId="86" xfId="0" applyFont="1" applyFill="1" applyBorder="1" applyAlignment="1" applyProtection="1">
      <alignment horizontal="center" vertical="center"/>
      <protection locked="0"/>
    </xf>
    <xf numFmtId="0" fontId="63" fillId="4" borderId="92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7" fillId="0" borderId="0" xfId="0" applyFont="1" applyProtection="1">
      <protection locked="0"/>
    </xf>
    <xf numFmtId="0" fontId="54" fillId="0" borderId="129" xfId="0" applyFont="1" applyBorder="1" applyAlignment="1">
      <alignment horizontal="center" vertical="center" wrapText="1"/>
    </xf>
    <xf numFmtId="0" fontId="66" fillId="0" borderId="130" xfId="0" applyFont="1" applyBorder="1" applyAlignment="1" applyProtection="1">
      <alignment horizontal="center" vertical="center"/>
      <protection hidden="1"/>
    </xf>
    <xf numFmtId="0" fontId="70" fillId="0" borderId="90" xfId="0" applyFont="1" applyBorder="1" applyAlignment="1" applyProtection="1">
      <alignment horizontal="center" vertical="center"/>
    </xf>
    <xf numFmtId="0" fontId="70" fillId="0" borderId="131" xfId="0" applyFont="1" applyBorder="1" applyAlignment="1" applyProtection="1">
      <alignment horizontal="center" vertical="center"/>
    </xf>
    <xf numFmtId="0" fontId="60" fillId="0" borderId="126" xfId="0" applyNumberFormat="1" applyFont="1" applyBorder="1" applyAlignment="1" applyProtection="1">
      <alignment horizontal="center" vertical="center"/>
    </xf>
    <xf numFmtId="0" fontId="54" fillId="0" borderId="46" xfId="0" applyFont="1" applyBorder="1" applyAlignment="1" applyProtection="1">
      <alignment horizontal="center" vertical="center" wrapText="1"/>
      <protection locked="0"/>
    </xf>
    <xf numFmtId="0" fontId="54" fillId="0" borderId="46" xfId="0" applyFont="1" applyBorder="1" applyAlignment="1">
      <alignment horizontal="center" vertical="center" wrapText="1"/>
    </xf>
    <xf numFmtId="14" fontId="54" fillId="0" borderId="133" xfId="0" applyNumberFormat="1" applyFont="1" applyBorder="1" applyAlignment="1">
      <alignment horizontal="center" vertical="center"/>
    </xf>
    <xf numFmtId="14" fontId="54" fillId="0" borderId="134" xfId="0" applyNumberFormat="1" applyFont="1" applyBorder="1" applyAlignment="1">
      <alignment horizontal="center" vertical="center"/>
    </xf>
    <xf numFmtId="14" fontId="74" fillId="3" borderId="136" xfId="0" applyNumberFormat="1" applyFont="1" applyFill="1" applyBorder="1" applyAlignment="1">
      <alignment horizontal="center" vertical="center"/>
    </xf>
    <xf numFmtId="14" fontId="74" fillId="3" borderId="139" xfId="0" applyNumberFormat="1" applyFont="1" applyFill="1" applyBorder="1" applyAlignment="1">
      <alignment horizontal="center" vertical="center"/>
    </xf>
    <xf numFmtId="14" fontId="74" fillId="3" borderId="137" xfId="0" applyNumberFormat="1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14" fontId="75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/>
    </xf>
    <xf numFmtId="14" fontId="54" fillId="0" borderId="126" xfId="0" applyNumberFormat="1" applyFont="1" applyBorder="1" applyAlignment="1">
      <alignment horizontal="center" vertical="center"/>
    </xf>
    <xf numFmtId="0" fontId="76" fillId="4" borderId="86" xfId="0" applyFont="1" applyFill="1" applyBorder="1" applyAlignment="1" applyProtection="1">
      <alignment horizontal="center" vertical="center" wrapText="1"/>
      <protection locked="0"/>
    </xf>
    <xf numFmtId="14" fontId="54" fillId="0" borderId="0" xfId="0" applyNumberFormat="1" applyFont="1" applyAlignment="1">
      <alignment horizontal="center" vertical="center"/>
    </xf>
    <xf numFmtId="0" fontId="78" fillId="4" borderId="86" xfId="0" applyFont="1" applyFill="1" applyBorder="1" applyAlignment="1" applyProtection="1">
      <alignment horizontal="center" vertical="center"/>
      <protection locked="0"/>
    </xf>
    <xf numFmtId="14" fontId="54" fillId="0" borderId="132" xfId="0" applyNumberFormat="1" applyFont="1" applyBorder="1" applyAlignment="1" applyProtection="1">
      <alignment horizontal="center" vertical="center"/>
      <protection locked="0"/>
    </xf>
    <xf numFmtId="14" fontId="54" fillId="0" borderId="133" xfId="0" applyNumberFormat="1" applyFont="1" applyBorder="1" applyAlignment="1" applyProtection="1">
      <alignment horizontal="center" vertical="center"/>
      <protection locked="0"/>
    </xf>
    <xf numFmtId="14" fontId="54" fillId="0" borderId="0" xfId="0" applyNumberFormat="1" applyFont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14" fontId="54" fillId="0" borderId="0" xfId="0" applyNumberFormat="1" applyFont="1" applyProtection="1">
      <protection locked="0"/>
    </xf>
    <xf numFmtId="0" fontId="67" fillId="0" borderId="0" xfId="0" applyFont="1" applyAlignment="1" applyProtection="1">
      <alignment horizontal="center" vertical="center"/>
      <protection locked="0"/>
    </xf>
    <xf numFmtId="14" fontId="54" fillId="0" borderId="0" xfId="0" applyNumberFormat="1" applyFont="1" applyAlignment="1" applyProtection="1">
      <alignment horizontal="center" vertical="center"/>
      <protection locked="0"/>
    </xf>
    <xf numFmtId="14" fontId="53" fillId="0" borderId="0" xfId="0" applyNumberFormat="1" applyFont="1" applyAlignment="1" applyProtection="1">
      <alignment horizontal="center" vertical="center"/>
      <protection locked="0"/>
    </xf>
    <xf numFmtId="0" fontId="54" fillId="0" borderId="0" xfId="0" applyFont="1" applyProtection="1">
      <protection locked="0"/>
    </xf>
    <xf numFmtId="0" fontId="72" fillId="0" borderId="0" xfId="0" applyFont="1" applyProtection="1">
      <protection locked="0"/>
    </xf>
    <xf numFmtId="0" fontId="60" fillId="0" borderId="0" xfId="0" applyFont="1" applyProtection="1">
      <protection locked="0"/>
    </xf>
    <xf numFmtId="14" fontId="54" fillId="0" borderId="126" xfId="0" applyNumberFormat="1" applyFont="1" applyBorder="1" applyAlignment="1" applyProtection="1">
      <alignment horizontal="center" vertic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79" fillId="0" borderId="0" xfId="0" applyFont="1"/>
    <xf numFmtId="0" fontId="3" fillId="16" borderId="23" xfId="0" applyFont="1" applyFill="1" applyBorder="1" applyAlignment="1" applyProtection="1">
      <alignment horizontal="center" vertical="center"/>
      <protection locked="0"/>
    </xf>
    <xf numFmtId="0" fontId="3" fillId="16" borderId="23" xfId="0" applyFont="1" applyFill="1" applyBorder="1" applyProtection="1">
      <protection locked="0"/>
    </xf>
    <xf numFmtId="0" fontId="67" fillId="25" borderId="13" xfId="0" applyFont="1" applyFill="1" applyBorder="1" applyAlignment="1" applyProtection="1">
      <protection hidden="1"/>
    </xf>
    <xf numFmtId="0" fontId="80" fillId="25" borderId="13" xfId="0" applyFont="1" applyFill="1" applyBorder="1" applyAlignment="1" applyProtection="1">
      <alignment vertical="center"/>
      <protection hidden="1"/>
    </xf>
    <xf numFmtId="0" fontId="71" fillId="0" borderId="127" xfId="0" applyFont="1" applyBorder="1" applyAlignment="1" applyProtection="1">
      <alignment horizontal="center" vertical="center" wrapText="1"/>
      <protection hidden="1"/>
    </xf>
    <xf numFmtId="0" fontId="71" fillId="0" borderId="161" xfId="0" applyFont="1" applyBorder="1" applyAlignment="1" applyProtection="1">
      <alignment horizontal="center" vertical="center" wrapText="1"/>
      <protection hidden="1"/>
    </xf>
    <xf numFmtId="0" fontId="71" fillId="0" borderId="155" xfId="0" applyFont="1" applyBorder="1" applyAlignment="1" applyProtection="1">
      <alignment horizontal="center" vertical="center" wrapText="1"/>
      <protection hidden="1"/>
    </xf>
    <xf numFmtId="0" fontId="71" fillId="0" borderId="165" xfId="0" applyFont="1" applyBorder="1" applyAlignment="1" applyProtection="1">
      <alignment horizontal="center" vertical="center" wrapText="1"/>
      <protection hidden="1"/>
    </xf>
    <xf numFmtId="0" fontId="71" fillId="0" borderId="163" xfId="0" applyFont="1" applyBorder="1" applyAlignment="1" applyProtection="1">
      <alignment horizontal="center" vertical="center" wrapText="1"/>
      <protection hidden="1"/>
    </xf>
    <xf numFmtId="0" fontId="71" fillId="0" borderId="156" xfId="0" applyFont="1" applyBorder="1" applyAlignment="1" applyProtection="1">
      <alignment horizontal="center" vertical="center" wrapText="1"/>
      <protection hidden="1"/>
    </xf>
    <xf numFmtId="14" fontId="0" fillId="0" borderId="0" xfId="0" applyNumberFormat="1" applyProtection="1">
      <protection locked="0"/>
    </xf>
    <xf numFmtId="0" fontId="60" fillId="4" borderId="86" xfId="0" applyFont="1" applyFill="1" applyBorder="1" applyAlignment="1" applyProtection="1">
      <alignment horizontal="center" vertical="center"/>
      <protection locked="0"/>
    </xf>
    <xf numFmtId="0" fontId="60" fillId="4" borderId="92" xfId="0" applyFont="1" applyFill="1" applyBorder="1" applyAlignment="1" applyProtection="1">
      <alignment horizontal="center" vertical="center"/>
      <protection locked="0"/>
    </xf>
    <xf numFmtId="0" fontId="14" fillId="0" borderId="144" xfId="0" applyFont="1" applyBorder="1" applyAlignment="1" applyProtection="1">
      <alignment horizontal="center" vertical="center"/>
      <protection hidden="1"/>
    </xf>
    <xf numFmtId="0" fontId="14" fillId="0" borderId="145" xfId="0" applyFont="1" applyBorder="1" applyAlignment="1" applyProtection="1">
      <alignment horizontal="center" vertical="center"/>
      <protection hidden="1"/>
    </xf>
    <xf numFmtId="0" fontId="14" fillId="0" borderId="149" xfId="0" applyFont="1" applyBorder="1" applyAlignment="1" applyProtection="1">
      <alignment horizontal="center" vertical="center"/>
      <protection hidden="1"/>
    </xf>
    <xf numFmtId="0" fontId="14" fillId="0" borderId="152" xfId="0" applyFont="1" applyBorder="1" applyAlignment="1" applyProtection="1">
      <alignment horizontal="center" vertical="center"/>
      <protection hidden="1"/>
    </xf>
    <xf numFmtId="0" fontId="14" fillId="0" borderId="154" xfId="0" applyFont="1" applyBorder="1" applyAlignment="1" applyProtection="1">
      <alignment horizontal="center" vertical="center"/>
      <protection hidden="1"/>
    </xf>
    <xf numFmtId="0" fontId="14" fillId="0" borderId="150" xfId="0" applyFont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81" fillId="0" borderId="157" xfId="0" applyFont="1" applyBorder="1" applyAlignment="1" applyProtection="1">
      <alignment horizontal="center" vertical="center"/>
      <protection hidden="1"/>
    </xf>
    <xf numFmtId="0" fontId="83" fillId="2" borderId="0" xfId="0" applyFont="1" applyFill="1"/>
    <xf numFmtId="0" fontId="3" fillId="4" borderId="23" xfId="0" applyFont="1" applyFill="1" applyBorder="1" applyAlignment="1" applyProtection="1">
      <alignment horizontal="center"/>
    </xf>
    <xf numFmtId="0" fontId="3" fillId="4" borderId="23" xfId="0" applyFont="1" applyFill="1" applyBorder="1" applyAlignment="1" applyProtection="1">
      <alignment horizontal="center" vertical="center"/>
    </xf>
    <xf numFmtId="0" fontId="37" fillId="0" borderId="114" xfId="0" applyFont="1" applyBorder="1" applyAlignment="1" applyProtection="1">
      <alignment horizontal="right" vertical="top"/>
      <protection hidden="1"/>
    </xf>
    <xf numFmtId="0" fontId="37" fillId="0" borderId="120" xfId="0" applyFont="1" applyBorder="1" applyAlignment="1" applyProtection="1">
      <alignment horizontal="left"/>
      <protection hidden="1"/>
    </xf>
    <xf numFmtId="0" fontId="45" fillId="0" borderId="117" xfId="0" applyFont="1" applyBorder="1" applyAlignment="1" applyProtection="1">
      <alignment horizontal="center" vertical="center"/>
      <protection hidden="1"/>
    </xf>
    <xf numFmtId="0" fontId="37" fillId="0" borderId="64" xfId="0" applyFont="1" applyBorder="1" applyAlignment="1" applyProtection="1">
      <alignment horizontal="center" vertical="center"/>
      <protection hidden="1"/>
    </xf>
    <xf numFmtId="14" fontId="46" fillId="3" borderId="114" xfId="0" applyNumberFormat="1" applyFont="1" applyFill="1" applyBorder="1" applyAlignment="1" applyProtection="1">
      <alignment horizontal="center" vertical="center"/>
      <protection hidden="1"/>
    </xf>
    <xf numFmtId="14" fontId="46" fillId="3" borderId="67" xfId="0" applyNumberFormat="1" applyFont="1" applyFill="1" applyBorder="1" applyAlignment="1" applyProtection="1">
      <alignment horizontal="center" vertical="center"/>
      <protection hidden="1"/>
    </xf>
    <xf numFmtId="14" fontId="46" fillId="3" borderId="64" xfId="0" applyNumberFormat="1" applyFont="1" applyFill="1" applyBorder="1" applyAlignment="1" applyProtection="1">
      <alignment horizontal="center" vertical="center"/>
      <protection hidden="1"/>
    </xf>
    <xf numFmtId="14" fontId="46" fillId="21" borderId="67" xfId="0" applyNumberFormat="1" applyFont="1" applyFill="1" applyBorder="1" applyAlignment="1" applyProtection="1">
      <alignment horizontal="center" vertical="center"/>
      <protection hidden="1"/>
    </xf>
    <xf numFmtId="14" fontId="46" fillId="3" borderId="45" xfId="0" applyNumberFormat="1" applyFont="1" applyFill="1" applyBorder="1" applyAlignment="1" applyProtection="1">
      <alignment horizontal="center" vertical="center"/>
      <protection hidden="1"/>
    </xf>
    <xf numFmtId="0" fontId="45" fillId="0" borderId="116" xfId="0" applyFont="1" applyBorder="1" applyAlignment="1" applyProtection="1">
      <alignment horizontal="center" vertical="center"/>
      <protection hidden="1"/>
    </xf>
    <xf numFmtId="0" fontId="37" fillId="0" borderId="61" xfId="0" applyFont="1" applyBorder="1" applyAlignment="1" applyProtection="1">
      <alignment horizontal="center" vertical="center"/>
      <protection hidden="1"/>
    </xf>
    <xf numFmtId="14" fontId="46" fillId="3" borderId="61" xfId="0" applyNumberFormat="1" applyFont="1" applyFill="1" applyBorder="1" applyAlignment="1" applyProtection="1">
      <alignment horizontal="center" vertical="center"/>
      <protection hidden="1"/>
    </xf>
    <xf numFmtId="14" fontId="46" fillId="24" borderId="61" xfId="0" applyNumberFormat="1" applyFont="1" applyFill="1" applyBorder="1" applyAlignment="1" applyProtection="1">
      <alignment horizontal="center" vertical="center"/>
      <protection hidden="1"/>
    </xf>
    <xf numFmtId="14" fontId="46" fillId="3" borderId="18" xfId="0" applyNumberFormat="1" applyFont="1" applyFill="1" applyBorder="1" applyAlignment="1" applyProtection="1">
      <alignment horizontal="center" vertical="center"/>
      <protection hidden="1"/>
    </xf>
    <xf numFmtId="0" fontId="45" fillId="0" borderId="123" xfId="0" applyFont="1" applyBorder="1" applyAlignment="1" applyProtection="1">
      <alignment horizontal="center" vertical="center"/>
      <protection hidden="1"/>
    </xf>
    <xf numFmtId="0" fontId="37" fillId="0" borderId="62" xfId="0" applyFont="1" applyBorder="1" applyAlignment="1" applyProtection="1">
      <alignment horizontal="center" vertical="center"/>
      <protection hidden="1"/>
    </xf>
    <xf numFmtId="14" fontId="46" fillId="3" borderId="62" xfId="0" applyNumberFormat="1" applyFont="1" applyFill="1" applyBorder="1" applyAlignment="1" applyProtection="1">
      <alignment horizontal="center" vertical="center"/>
      <protection hidden="1"/>
    </xf>
    <xf numFmtId="14" fontId="46" fillId="3" borderId="46" xfId="0" applyNumberFormat="1" applyFont="1" applyFill="1" applyBorder="1" applyAlignment="1" applyProtection="1">
      <alignment horizontal="center" vertical="center"/>
      <protection hidden="1"/>
    </xf>
    <xf numFmtId="0" fontId="37" fillId="0" borderId="116" xfId="0" applyFont="1" applyBorder="1" applyAlignment="1" applyProtection="1">
      <alignment horizontal="center" vertical="center"/>
      <protection hidden="1"/>
    </xf>
    <xf numFmtId="0" fontId="45" fillId="0" borderId="118" xfId="0" applyFont="1" applyBorder="1" applyAlignment="1" applyProtection="1">
      <alignment horizontal="center" vertical="center"/>
      <protection hidden="1"/>
    </xf>
    <xf numFmtId="0" fontId="37" fillId="0" borderId="119" xfId="0" applyFont="1" applyBorder="1" applyAlignment="1" applyProtection="1">
      <alignment horizontal="center" vertical="center"/>
      <protection hidden="1"/>
    </xf>
    <xf numFmtId="14" fontId="46" fillId="3" borderId="124" xfId="0" applyNumberFormat="1" applyFont="1" applyFill="1" applyBorder="1" applyAlignment="1" applyProtection="1">
      <alignment horizontal="center" vertical="center"/>
      <protection hidden="1"/>
    </xf>
    <xf numFmtId="14" fontId="46" fillId="3" borderId="119" xfId="0" applyNumberFormat="1" applyFont="1" applyFill="1" applyBorder="1" applyAlignment="1" applyProtection="1">
      <alignment horizontal="center" vertical="center"/>
      <protection hidden="1"/>
    </xf>
    <xf numFmtId="14" fontId="46" fillId="24" borderId="119" xfId="0" applyNumberFormat="1" applyFont="1" applyFill="1" applyBorder="1" applyAlignment="1" applyProtection="1">
      <alignment horizontal="center" vertical="center"/>
      <protection hidden="1"/>
    </xf>
    <xf numFmtId="14" fontId="46" fillId="3" borderId="135" xfId="0" applyNumberFormat="1" applyFont="1" applyFill="1" applyBorder="1" applyAlignment="1" applyProtection="1">
      <alignment horizontal="center" vertical="center"/>
      <protection hidden="1"/>
    </xf>
    <xf numFmtId="0" fontId="45" fillId="0" borderId="116" xfId="0" applyFont="1" applyFill="1" applyBorder="1" applyAlignment="1" applyProtection="1">
      <alignment horizontal="center" vertical="center"/>
      <protection hidden="1"/>
    </xf>
    <xf numFmtId="0" fontId="37" fillId="0" borderId="61" xfId="0" applyFont="1" applyFill="1" applyBorder="1" applyAlignment="1" applyProtection="1">
      <alignment horizontal="center" vertical="center"/>
      <protection hidden="1"/>
    </xf>
    <xf numFmtId="14" fontId="46" fillId="23" borderId="61" xfId="0" applyNumberFormat="1" applyFont="1" applyFill="1" applyBorder="1" applyAlignment="1" applyProtection="1">
      <alignment horizontal="center" vertical="center"/>
      <protection hidden="1"/>
    </xf>
    <xf numFmtId="0" fontId="37" fillId="0" borderId="116" xfId="0" applyFont="1" applyFill="1" applyBorder="1" applyAlignment="1" applyProtection="1">
      <alignment horizontal="center" vertical="center"/>
      <protection hidden="1"/>
    </xf>
    <xf numFmtId="0" fontId="45" fillId="4" borderId="117" xfId="0" applyFont="1" applyFill="1" applyBorder="1" applyAlignment="1" applyProtection="1">
      <alignment horizontal="center" vertical="center"/>
      <protection hidden="1"/>
    </xf>
    <xf numFmtId="0" fontId="37" fillId="4" borderId="67" xfId="0" applyFont="1" applyFill="1" applyBorder="1" applyAlignment="1" applyProtection="1">
      <alignment horizontal="center" vertical="center"/>
      <protection hidden="1"/>
    </xf>
    <xf numFmtId="14" fontId="46" fillId="0" borderId="61" xfId="0" applyNumberFormat="1" applyFont="1" applyFill="1" applyBorder="1" applyAlignment="1" applyProtection="1">
      <alignment horizontal="center" vertical="center"/>
      <protection hidden="1"/>
    </xf>
    <xf numFmtId="0" fontId="52" fillId="0" borderId="61" xfId="0" applyFont="1" applyFill="1" applyBorder="1" applyAlignment="1" applyProtection="1">
      <alignment horizontal="center" vertical="center"/>
      <protection hidden="1"/>
    </xf>
    <xf numFmtId="0" fontId="50" fillId="4" borderId="118" xfId="0" applyFont="1" applyFill="1" applyBorder="1" applyAlignment="1" applyProtection="1">
      <alignment horizontal="center" vertical="center"/>
      <protection hidden="1"/>
    </xf>
    <xf numFmtId="0" fontId="38" fillId="0" borderId="67" xfId="0" applyFont="1" applyBorder="1" applyAlignment="1" applyProtection="1">
      <alignment horizontal="center" vertical="center"/>
      <protection hidden="1"/>
    </xf>
    <xf numFmtId="0" fontId="38" fillId="0" borderId="61" xfId="0" applyFont="1" applyBorder="1" applyAlignment="1" applyProtection="1">
      <alignment horizontal="center" vertical="center"/>
      <protection hidden="1"/>
    </xf>
    <xf numFmtId="0" fontId="38" fillId="0" borderId="61" xfId="0" applyFont="1" applyFill="1" applyBorder="1" applyAlignment="1" applyProtection="1">
      <alignment horizontal="center" vertical="center"/>
      <protection hidden="1"/>
    </xf>
    <xf numFmtId="0" fontId="50" fillId="0" borderId="116" xfId="0" applyFont="1" applyFill="1" applyBorder="1" applyAlignment="1" applyProtection="1">
      <alignment horizontal="center" vertical="center"/>
      <protection hidden="1"/>
    </xf>
    <xf numFmtId="0" fontId="51" fillId="0" borderId="61" xfId="0" applyFont="1" applyFill="1" applyBorder="1" applyAlignment="1" applyProtection="1">
      <alignment horizontal="center" vertical="center"/>
      <protection hidden="1"/>
    </xf>
    <xf numFmtId="0" fontId="38" fillId="0" borderId="62" xfId="0" applyFont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center" vertical="center"/>
      <protection hidden="1"/>
    </xf>
    <xf numFmtId="0" fontId="38" fillId="0" borderId="119" xfId="0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hidden="1"/>
    </xf>
    <xf numFmtId="0" fontId="15" fillId="0" borderId="47" xfId="0" applyFont="1" applyBorder="1" applyAlignment="1" applyProtection="1">
      <alignment horizontal="center" vertical="center"/>
      <protection hidden="1"/>
    </xf>
    <xf numFmtId="14" fontId="60" fillId="0" borderId="151" xfId="0" applyNumberFormat="1" applyFont="1" applyBorder="1" applyAlignment="1" applyProtection="1">
      <alignment horizontal="center" vertical="center"/>
      <protection hidden="1"/>
    </xf>
    <xf numFmtId="14" fontId="60" fillId="0" borderId="22" xfId="0" applyNumberFormat="1" applyFont="1" applyBorder="1" applyAlignment="1" applyProtection="1">
      <alignment horizontal="center" vertical="center"/>
      <protection hidden="1"/>
    </xf>
    <xf numFmtId="14" fontId="60" fillId="0" borderId="1" xfId="0" applyNumberFormat="1" applyFont="1" applyBorder="1" applyAlignment="1" applyProtection="1">
      <alignment horizontal="center" vertical="center"/>
      <protection hidden="1"/>
    </xf>
    <xf numFmtId="14" fontId="60" fillId="0" borderId="2" xfId="0" applyNumberFormat="1" applyFont="1" applyBorder="1" applyAlignment="1" applyProtection="1">
      <alignment horizontal="center" vertical="center"/>
      <protection hidden="1"/>
    </xf>
    <xf numFmtId="14" fontId="60" fillId="0" borderId="153" xfId="0" applyNumberFormat="1" applyFont="1" applyBorder="1" applyAlignment="1" applyProtection="1">
      <alignment horizontal="center" vertical="center"/>
      <protection hidden="1"/>
    </xf>
    <xf numFmtId="14" fontId="60" fillId="0" borderId="29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4" fillId="0" borderId="29" xfId="0" applyFont="1" applyBorder="1" applyAlignment="1" applyProtection="1">
      <alignment horizontal="center" vertical="center"/>
      <protection hidden="1"/>
    </xf>
    <xf numFmtId="14" fontId="3" fillId="0" borderId="52" xfId="0" applyNumberFormat="1" applyFont="1" applyBorder="1" applyAlignment="1" applyProtection="1">
      <alignment horizontal="center" vertical="center"/>
      <protection hidden="1"/>
    </xf>
    <xf numFmtId="14" fontId="3" fillId="0" borderId="4" xfId="0" applyNumberFormat="1" applyFont="1" applyBorder="1" applyAlignment="1" applyProtection="1">
      <alignment horizontal="center" vertical="center"/>
      <protection hidden="1"/>
    </xf>
    <xf numFmtId="14" fontId="3" fillId="0" borderId="164" xfId="0" applyNumberFormat="1" applyFont="1" applyBorder="1" applyAlignment="1" applyProtection="1">
      <alignment horizontal="center" vertical="center"/>
      <protection hidden="1"/>
    </xf>
    <xf numFmtId="14" fontId="3" fillId="0" borderId="36" xfId="0" applyNumberFormat="1" applyFont="1" applyBorder="1" applyAlignment="1" applyProtection="1">
      <alignment horizontal="center" vertical="center"/>
      <protection hidden="1"/>
    </xf>
    <xf numFmtId="14" fontId="3" fillId="0" borderId="37" xfId="0" applyNumberFormat="1" applyFont="1" applyBorder="1" applyAlignment="1" applyProtection="1">
      <alignment horizontal="center" vertical="center"/>
      <protection hidden="1"/>
    </xf>
    <xf numFmtId="0" fontId="14" fillId="0" borderId="33" xfId="0" applyFont="1" applyBorder="1" applyAlignment="1" applyProtection="1">
      <alignment horizontal="center" vertical="center"/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14" fontId="0" fillId="0" borderId="36" xfId="0" applyNumberFormat="1" applyBorder="1" applyAlignment="1" applyProtection="1">
      <alignment horizontal="center" vertical="center"/>
      <protection hidden="1"/>
    </xf>
    <xf numFmtId="14" fontId="0" fillId="0" borderId="37" xfId="0" applyNumberFormat="1" applyBorder="1" applyAlignment="1" applyProtection="1">
      <alignment horizontal="center" vertical="center"/>
      <protection hidden="1"/>
    </xf>
    <xf numFmtId="0" fontId="81" fillId="0" borderId="41" xfId="0" applyFont="1" applyBorder="1" applyAlignment="1" applyProtection="1">
      <alignment horizontal="center" vertical="center"/>
      <protection hidden="1"/>
    </xf>
    <xf numFmtId="0" fontId="81" fillId="0" borderId="103" xfId="0" applyFont="1" applyBorder="1" applyAlignment="1" applyProtection="1">
      <alignment horizontal="center" vertical="center"/>
      <protection hidden="1"/>
    </xf>
    <xf numFmtId="14" fontId="3" fillId="0" borderId="88" xfId="0" applyNumberFormat="1" applyFont="1" applyBorder="1" applyAlignment="1" applyProtection="1">
      <alignment horizontal="center" vertical="center"/>
      <protection hidden="1"/>
    </xf>
    <xf numFmtId="0" fontId="14" fillId="0" borderId="38" xfId="0" applyFont="1" applyBorder="1" applyAlignment="1" applyProtection="1">
      <alignment horizontal="center" vertical="center"/>
      <protection hidden="1"/>
    </xf>
    <xf numFmtId="14" fontId="0" fillId="0" borderId="88" xfId="0" applyNumberForma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81" fillId="0" borderId="159" xfId="0" applyFont="1" applyBorder="1" applyAlignment="1" applyProtection="1">
      <alignment horizontal="center" vertical="center"/>
      <protection hidden="1"/>
    </xf>
    <xf numFmtId="0" fontId="81" fillId="0" borderId="19" xfId="0" applyFont="1" applyBorder="1" applyAlignment="1" applyProtection="1">
      <alignment horizontal="center" vertical="center"/>
      <protection hidden="1"/>
    </xf>
    <xf numFmtId="0" fontId="81" fillId="0" borderId="160" xfId="0" applyFont="1" applyBorder="1" applyAlignment="1" applyProtection="1">
      <alignment horizontal="center" vertical="center"/>
      <protection hidden="1"/>
    </xf>
    <xf numFmtId="0" fontId="14" fillId="0" borderId="22" xfId="0" applyFont="1" applyBorder="1" applyAlignment="1" applyProtection="1">
      <alignment horizontal="center" vertical="center"/>
      <protection hidden="1"/>
    </xf>
    <xf numFmtId="0" fontId="81" fillId="0" borderId="148" xfId="0" applyFont="1" applyBorder="1" applyAlignment="1" applyProtection="1">
      <alignment horizontal="center" vertical="center"/>
      <protection hidden="1"/>
    </xf>
    <xf numFmtId="0" fontId="81" fillId="0" borderId="147" xfId="0" applyFont="1" applyBorder="1" applyAlignment="1" applyProtection="1">
      <alignment horizontal="center" vertical="center"/>
      <protection hidden="1"/>
    </xf>
    <xf numFmtId="14" fontId="60" fillId="0" borderId="41" xfId="0" applyNumberFormat="1" applyFont="1" applyBorder="1" applyAlignment="1" applyProtection="1">
      <alignment horizontal="center" vertical="center"/>
      <protection hidden="1"/>
    </xf>
    <xf numFmtId="14" fontId="60" fillId="0" borderId="36" xfId="0" applyNumberFormat="1" applyFont="1" applyBorder="1" applyAlignment="1" applyProtection="1">
      <alignment horizontal="center" vertical="center"/>
      <protection hidden="1"/>
    </xf>
    <xf numFmtId="14" fontId="60" fillId="0" borderId="162" xfId="0" applyNumberFormat="1" applyFont="1" applyBorder="1" applyAlignment="1" applyProtection="1">
      <alignment horizontal="center" vertical="center"/>
      <protection hidden="1"/>
    </xf>
    <xf numFmtId="14" fontId="60" fillId="0" borderId="88" xfId="0" applyNumberFormat="1" applyFont="1" applyBorder="1" applyAlignment="1" applyProtection="1">
      <alignment horizontal="center" vertical="center"/>
      <protection hidden="1"/>
    </xf>
    <xf numFmtId="14" fontId="60" fillId="0" borderId="103" xfId="0" applyNumberFormat="1" applyFont="1" applyBorder="1" applyAlignment="1" applyProtection="1">
      <alignment horizontal="center" vertical="center"/>
      <protection hidden="1"/>
    </xf>
    <xf numFmtId="14" fontId="60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126" xfId="0" applyFont="1" applyBorder="1" applyAlignment="1" applyProtection="1">
      <alignment horizontal="center" vertical="center"/>
      <protection hidden="1"/>
    </xf>
    <xf numFmtId="0" fontId="81" fillId="0" borderId="158" xfId="0" applyFont="1" applyBorder="1" applyAlignment="1" applyProtection="1">
      <alignment horizontal="center" vertical="center"/>
      <protection hidden="1"/>
    </xf>
    <xf numFmtId="14" fontId="60" fillId="0" borderId="142" xfId="0" applyNumberFormat="1" applyFont="1" applyBorder="1" applyAlignment="1" applyProtection="1">
      <alignment horizontal="center" vertical="center"/>
      <protection hidden="1"/>
    </xf>
    <xf numFmtId="14" fontId="60" fillId="0" borderId="143" xfId="0" applyNumberFormat="1" applyFont="1" applyBorder="1" applyAlignment="1" applyProtection="1">
      <alignment horizontal="center" vertical="center"/>
      <protection hidden="1"/>
    </xf>
    <xf numFmtId="14" fontId="60" fillId="0" borderId="5" xfId="0" applyNumberFormat="1" applyFont="1" applyBorder="1" applyAlignment="1" applyProtection="1">
      <alignment horizontal="center" vertical="center"/>
      <protection hidden="1"/>
    </xf>
    <xf numFmtId="14" fontId="60" fillId="0" borderId="8" xfId="0" applyNumberFormat="1" applyFont="1" applyBorder="1" applyAlignment="1" applyProtection="1">
      <alignment horizontal="center" vertical="center"/>
      <protection hidden="1"/>
    </xf>
    <xf numFmtId="0" fontId="14" fillId="0" borderId="143" xfId="0" applyFont="1" applyBorder="1" applyAlignment="1" applyProtection="1">
      <alignment horizontal="center"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14" fontId="3" fillId="0" borderId="105" xfId="0" applyNumberFormat="1" applyFont="1" applyBorder="1" applyAlignment="1" applyProtection="1">
      <alignment horizontal="center" vertical="center"/>
      <protection hidden="1"/>
    </xf>
    <xf numFmtId="0" fontId="14" fillId="0" borderId="146" xfId="0" applyFont="1" applyBorder="1" applyAlignment="1" applyProtection="1">
      <alignment horizontal="center" vertical="center"/>
      <protection hidden="1"/>
    </xf>
    <xf numFmtId="14" fontId="0" fillId="0" borderId="105" xfId="0" applyNumberFormat="1" applyBorder="1" applyAlignment="1" applyProtection="1">
      <alignment horizontal="center" vertical="center"/>
      <protection hidden="1"/>
    </xf>
    <xf numFmtId="0" fontId="15" fillId="0" borderId="146" xfId="0" applyFont="1" applyBorder="1" applyAlignment="1" applyProtection="1">
      <alignment horizontal="center" vertical="center"/>
      <protection hidden="1"/>
    </xf>
    <xf numFmtId="0" fontId="38" fillId="0" borderId="115" xfId="0" applyFont="1" applyBorder="1" applyAlignment="1" applyProtection="1">
      <alignment horizontal="center" vertical="center" wrapText="1"/>
      <protection hidden="1"/>
    </xf>
    <xf numFmtId="0" fontId="38" fillId="0" borderId="119" xfId="0" applyFont="1" applyBorder="1" applyAlignment="1" applyProtection="1">
      <alignment horizontal="center" vertical="center" wrapText="1"/>
      <protection hidden="1"/>
    </xf>
    <xf numFmtId="0" fontId="38" fillId="0" borderId="138" xfId="0" applyFont="1" applyBorder="1" applyAlignment="1" applyProtection="1">
      <alignment horizontal="center" vertical="center" wrapText="1"/>
      <protection hidden="1"/>
    </xf>
    <xf numFmtId="0" fontId="38" fillId="0" borderId="135" xfId="0" applyFont="1" applyBorder="1" applyAlignment="1" applyProtection="1">
      <alignment horizontal="center" vertical="center" wrapText="1"/>
      <protection hidden="1"/>
    </xf>
    <xf numFmtId="0" fontId="51" fillId="4" borderId="140" xfId="0" applyFont="1" applyFill="1" applyBorder="1" applyAlignment="1">
      <alignment horizontal="center" vertical="center" wrapText="1"/>
    </xf>
    <xf numFmtId="0" fontId="51" fillId="4" borderId="141" xfId="0" applyFont="1" applyFill="1" applyBorder="1" applyAlignment="1">
      <alignment horizontal="center" vertical="center" wrapText="1"/>
    </xf>
    <xf numFmtId="0" fontId="0" fillId="22" borderId="0" xfId="0" applyFill="1" applyAlignment="1">
      <alignment horizontal="center"/>
    </xf>
    <xf numFmtId="0" fontId="37" fillId="0" borderId="113" xfId="0" applyFont="1" applyBorder="1" applyAlignment="1" applyProtection="1">
      <alignment horizontal="center" vertical="center"/>
      <protection hidden="1"/>
    </xf>
    <xf numFmtId="0" fontId="37" fillId="0" borderId="121" xfId="0" applyFont="1" applyBorder="1" applyAlignment="1" applyProtection="1">
      <alignment horizontal="center" vertical="center"/>
      <protection hidden="1"/>
    </xf>
    <xf numFmtId="0" fontId="54" fillId="0" borderId="46" xfId="0" applyFont="1" applyBorder="1" applyAlignment="1">
      <alignment horizontal="center" vertical="center"/>
    </xf>
    <xf numFmtId="0" fontId="54" fillId="0" borderId="39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0" borderId="18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4" fontId="53" fillId="0" borderId="70" xfId="0" applyNumberFormat="1" applyFont="1" applyBorder="1" applyAlignment="1" applyProtection="1">
      <alignment horizontal="center" vertical="center"/>
      <protection hidden="1"/>
    </xf>
    <xf numFmtId="14" fontId="53" fillId="0" borderId="39" xfId="0" applyNumberFormat="1" applyFont="1" applyBorder="1" applyAlignment="1" applyProtection="1">
      <alignment horizontal="center" vertical="center"/>
      <protection hidden="1"/>
    </xf>
    <xf numFmtId="14" fontId="53" fillId="18" borderId="89" xfId="0" applyNumberFormat="1" applyFont="1" applyFill="1" applyBorder="1" applyAlignment="1" applyProtection="1">
      <alignment horizontal="center" vertical="center"/>
      <protection locked="0"/>
    </xf>
    <xf numFmtId="14" fontId="53" fillId="18" borderId="90" xfId="0" applyNumberFormat="1" applyFont="1" applyFill="1" applyBorder="1" applyAlignment="1" applyProtection="1">
      <alignment horizontal="center" vertical="center"/>
      <protection locked="0"/>
    </xf>
    <xf numFmtId="0" fontId="69" fillId="0" borderId="13" xfId="0" applyFont="1" applyBorder="1" applyAlignment="1" applyProtection="1">
      <alignment horizontal="center" vertical="center" wrapText="1"/>
    </xf>
    <xf numFmtId="0" fontId="69" fillId="0" borderId="14" xfId="0" applyFont="1" applyBorder="1" applyAlignment="1" applyProtection="1">
      <alignment horizontal="center" vertical="center" wrapText="1"/>
    </xf>
    <xf numFmtId="0" fontId="69" fillId="0" borderId="15" xfId="0" applyFont="1" applyBorder="1" applyAlignment="1" applyProtection="1">
      <alignment horizontal="center" vertical="center" wrapText="1"/>
    </xf>
    <xf numFmtId="0" fontId="70" fillId="0" borderId="13" xfId="0" applyFont="1" applyBorder="1" applyAlignment="1" applyProtection="1">
      <alignment horizontal="center" vertical="center" wrapText="1"/>
    </xf>
    <xf numFmtId="0" fontId="70" fillId="0" borderId="15" xfId="0" applyFont="1" applyBorder="1" applyAlignment="1" applyProtection="1">
      <alignment horizontal="center" vertical="center" wrapText="1"/>
    </xf>
    <xf numFmtId="14" fontId="60" fillId="0" borderId="126" xfId="0" applyNumberFormat="1" applyFont="1" applyBorder="1" applyAlignment="1" applyProtection="1">
      <alignment horizontal="center"/>
    </xf>
    <xf numFmtId="0" fontId="73" fillId="0" borderId="13" xfId="0" applyFont="1" applyBorder="1" applyAlignment="1">
      <alignment horizontal="center" vertical="center"/>
    </xf>
    <xf numFmtId="0" fontId="73" fillId="0" borderId="14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3" fillId="12" borderId="5" xfId="0" applyFont="1" applyFill="1" applyBorder="1" applyAlignment="1">
      <alignment horizontal="center" vertical="center" textRotation="90"/>
    </xf>
    <xf numFmtId="0" fontId="53" fillId="12" borderId="21" xfId="0" applyFont="1" applyFill="1" applyBorder="1" applyAlignment="1">
      <alignment horizontal="center" vertical="center" textRotation="90"/>
    </xf>
    <xf numFmtId="0" fontId="53" fillId="12" borderId="6" xfId="0" applyFont="1" applyFill="1" applyBorder="1" applyAlignment="1">
      <alignment horizontal="center" vertical="center" textRotation="90"/>
    </xf>
    <xf numFmtId="0" fontId="34" fillId="3" borderId="86" xfId="0" applyFont="1" applyFill="1" applyBorder="1" applyAlignment="1" applyProtection="1">
      <alignment horizontal="center" vertical="center"/>
      <protection locked="0" hidden="1"/>
    </xf>
    <xf numFmtId="0" fontId="54" fillId="0" borderId="2" xfId="0" applyFont="1" applyBorder="1" applyAlignment="1">
      <alignment horizontal="center" vertical="center"/>
    </xf>
    <xf numFmtId="0" fontId="31" fillId="2" borderId="81" xfId="0" applyFont="1" applyFill="1" applyBorder="1" applyAlignment="1">
      <alignment horizontal="center" vertical="center" wrapText="1"/>
    </xf>
    <xf numFmtId="0" fontId="31" fillId="2" borderId="105" xfId="0" applyFont="1" applyFill="1" applyBorder="1" applyAlignment="1">
      <alignment horizontal="center" vertical="center" wrapText="1"/>
    </xf>
    <xf numFmtId="0" fontId="31" fillId="2" borderId="103" xfId="0" applyFont="1" applyFill="1" applyBorder="1" applyAlignment="1">
      <alignment horizontal="center" vertical="center" wrapText="1"/>
    </xf>
    <xf numFmtId="0" fontId="31" fillId="2" borderId="37" xfId="0" applyFont="1" applyFill="1" applyBorder="1" applyAlignment="1">
      <alignment horizontal="center" vertical="center" wrapText="1"/>
    </xf>
    <xf numFmtId="0" fontId="34" fillId="3" borderId="106" xfId="0" applyFont="1" applyFill="1" applyBorder="1" applyAlignment="1" applyProtection="1">
      <alignment horizontal="center" vertical="center"/>
      <protection locked="0"/>
    </xf>
    <xf numFmtId="0" fontId="34" fillId="3" borderId="107" xfId="0" applyFont="1" applyFill="1" applyBorder="1" applyAlignment="1" applyProtection="1">
      <alignment horizontal="center" vertical="center"/>
      <protection locked="0"/>
    </xf>
    <xf numFmtId="0" fontId="31" fillId="2" borderId="81" xfId="0" applyFont="1" applyFill="1" applyBorder="1" applyAlignment="1">
      <alignment horizontal="center" vertical="center"/>
    </xf>
    <xf numFmtId="0" fontId="31" fillId="2" borderId="105" xfId="0" applyFont="1" applyFill="1" applyBorder="1" applyAlignment="1">
      <alignment horizontal="center" vertical="center"/>
    </xf>
    <xf numFmtId="0" fontId="31" fillId="2" borderId="103" xfId="0" applyFont="1" applyFill="1" applyBorder="1" applyAlignment="1">
      <alignment horizontal="center" vertical="center"/>
    </xf>
    <xf numFmtId="0" fontId="31" fillId="2" borderId="37" xfId="0" applyFont="1" applyFill="1" applyBorder="1" applyAlignment="1">
      <alignment horizontal="center" vertical="center"/>
    </xf>
    <xf numFmtId="0" fontId="35" fillId="8" borderId="106" xfId="0" applyFont="1" applyFill="1" applyBorder="1" applyAlignment="1">
      <alignment horizontal="center" vertical="center" wrapText="1"/>
    </xf>
    <xf numFmtId="0" fontId="35" fillId="8" borderId="107" xfId="0" applyFont="1" applyFill="1" applyBorder="1" applyAlignment="1">
      <alignment horizontal="center" vertical="center" wrapText="1"/>
    </xf>
    <xf numFmtId="0" fontId="35" fillId="8" borderId="109" xfId="0" applyFont="1" applyFill="1" applyBorder="1" applyAlignment="1">
      <alignment horizontal="center" vertical="center" wrapText="1"/>
    </xf>
    <xf numFmtId="0" fontId="35" fillId="8" borderId="104" xfId="0" applyFont="1" applyFill="1" applyBorder="1" applyAlignment="1">
      <alignment horizontal="center" vertical="center" wrapText="1"/>
    </xf>
    <xf numFmtId="0" fontId="53" fillId="12" borderId="39" xfId="0" applyFont="1" applyFill="1" applyBorder="1" applyAlignment="1">
      <alignment horizontal="center" vertical="center" textRotation="90"/>
    </xf>
    <xf numFmtId="0" fontId="53" fillId="12" borderId="36" xfId="0" applyFont="1" applyFill="1" applyBorder="1" applyAlignment="1">
      <alignment horizontal="center" vertical="center" textRotation="90"/>
    </xf>
    <xf numFmtId="0" fontId="53" fillId="12" borderId="52" xfId="0" applyFont="1" applyFill="1" applyBorder="1" applyAlignment="1">
      <alignment horizontal="center" vertical="center" textRotation="90"/>
    </xf>
    <xf numFmtId="14" fontId="53" fillId="0" borderId="48" xfId="0" applyNumberFormat="1" applyFont="1" applyBorder="1" applyAlignment="1" applyProtection="1">
      <alignment horizontal="center" vertical="center"/>
      <protection hidden="1"/>
    </xf>
    <xf numFmtId="14" fontId="53" fillId="0" borderId="45" xfId="0" applyNumberFormat="1" applyFont="1" applyBorder="1" applyAlignment="1" applyProtection="1">
      <alignment horizontal="center" vertical="center"/>
      <protection hidden="1"/>
    </xf>
    <xf numFmtId="14" fontId="57" fillId="0" borderId="48" xfId="0" applyNumberFormat="1" applyFont="1" applyBorder="1" applyAlignment="1" applyProtection="1">
      <alignment horizontal="center" vertical="center"/>
      <protection locked="0" hidden="1"/>
    </xf>
    <xf numFmtId="14" fontId="57" fillId="0" borderId="45" xfId="0" applyNumberFormat="1" applyFont="1" applyBorder="1" applyAlignment="1" applyProtection="1">
      <alignment horizontal="center" vertical="center"/>
      <protection locked="0" hidden="1"/>
    </xf>
    <xf numFmtId="0" fontId="53" fillId="12" borderId="20" xfId="0" applyFont="1" applyFill="1" applyBorder="1" applyAlignment="1">
      <alignment horizontal="center" vertical="center" textRotation="90"/>
    </xf>
    <xf numFmtId="14" fontId="53" fillId="0" borderId="36" xfId="0" applyNumberFormat="1" applyFont="1" applyBorder="1" applyAlignment="1" applyProtection="1">
      <alignment horizontal="center" vertical="center"/>
      <protection hidden="1"/>
    </xf>
    <xf numFmtId="0" fontId="54" fillId="0" borderId="19" xfId="0" applyFont="1" applyBorder="1" applyAlignment="1">
      <alignment horizontal="center" vertical="center"/>
    </xf>
    <xf numFmtId="14" fontId="53" fillId="0" borderId="52" xfId="0" applyNumberFormat="1" applyFont="1" applyBorder="1" applyAlignment="1" applyProtection="1">
      <alignment horizontal="center" vertical="center"/>
      <protection hidden="1"/>
    </xf>
    <xf numFmtId="14" fontId="53" fillId="7" borderId="91" xfId="1" applyNumberFormat="1" applyFont="1" applyFill="1" applyBorder="1" applyAlignment="1" applyProtection="1">
      <alignment horizontal="center" vertical="center"/>
      <protection locked="0"/>
    </xf>
    <xf numFmtId="14" fontId="53" fillId="7" borderId="95" xfId="1" applyNumberFormat="1" applyFont="1" applyFill="1" applyBorder="1" applyAlignment="1" applyProtection="1">
      <alignment horizontal="center" vertical="center"/>
      <protection locked="0"/>
    </xf>
    <xf numFmtId="14" fontId="57" fillId="0" borderId="52" xfId="0" applyNumberFormat="1" applyFont="1" applyBorder="1" applyAlignment="1" applyProtection="1">
      <alignment horizontal="center" vertical="center"/>
      <protection locked="0" hidden="1"/>
    </xf>
    <xf numFmtId="14" fontId="53" fillId="0" borderId="91" xfId="1" applyNumberFormat="1" applyFont="1" applyFill="1" applyBorder="1" applyAlignment="1" applyProtection="1">
      <alignment horizontal="center" vertical="center"/>
      <protection locked="0"/>
    </xf>
    <xf numFmtId="14" fontId="53" fillId="0" borderId="95" xfId="1" applyNumberFormat="1" applyFont="1" applyFill="1" applyBorder="1" applyAlignment="1" applyProtection="1">
      <alignment horizontal="center" vertical="center"/>
      <protection locked="0"/>
    </xf>
    <xf numFmtId="14" fontId="53" fillId="0" borderId="3" xfId="0" applyNumberFormat="1" applyFont="1" applyBorder="1" applyAlignment="1" applyProtection="1">
      <alignment horizontal="center" vertical="center"/>
      <protection hidden="1"/>
    </xf>
    <xf numFmtId="0" fontId="53" fillId="12" borderId="88" xfId="0" applyFont="1" applyFill="1" applyBorder="1" applyAlignment="1">
      <alignment horizontal="center" vertical="center" textRotation="90"/>
    </xf>
    <xf numFmtId="0" fontId="35" fillId="20" borderId="106" xfId="0" applyFont="1" applyFill="1" applyBorder="1" applyAlignment="1">
      <alignment horizontal="center" vertical="center" wrapText="1"/>
    </xf>
    <xf numFmtId="0" fontId="35" fillId="20" borderId="107" xfId="0" applyFont="1" applyFill="1" applyBorder="1" applyAlignment="1">
      <alignment horizontal="center" vertical="center" wrapText="1"/>
    </xf>
    <xf numFmtId="0" fontId="21" fillId="9" borderId="81" xfId="0" applyFont="1" applyFill="1" applyBorder="1" applyAlignment="1">
      <alignment horizontal="center" vertical="center"/>
    </xf>
    <xf numFmtId="0" fontId="21" fillId="9" borderId="82" xfId="0" applyFont="1" applyFill="1" applyBorder="1" applyAlignment="1">
      <alignment horizontal="center" vertical="center"/>
    </xf>
    <xf numFmtId="0" fontId="21" fillId="9" borderId="83" xfId="0" applyFont="1" applyFill="1" applyBorder="1" applyAlignment="1">
      <alignment horizontal="center" vertical="center"/>
    </xf>
    <xf numFmtId="0" fontId="21" fillId="9" borderId="41" xfId="0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90" xfId="0" applyFont="1" applyFill="1" applyBorder="1" applyAlignment="1">
      <alignment horizontal="center" vertical="center"/>
    </xf>
    <xf numFmtId="14" fontId="53" fillId="7" borderId="97" xfId="1" applyNumberFormat="1" applyFont="1" applyFill="1" applyBorder="1" applyAlignment="1" applyProtection="1">
      <alignment horizontal="center" vertical="center"/>
      <protection locked="0"/>
    </xf>
    <xf numFmtId="14" fontId="53" fillId="7" borderId="98" xfId="1" applyNumberFormat="1" applyFont="1" applyFill="1" applyBorder="1" applyAlignment="1" applyProtection="1">
      <alignment horizontal="center" vertical="center"/>
      <protection locked="0"/>
    </xf>
    <xf numFmtId="0" fontId="67" fillId="0" borderId="127" xfId="0" applyFont="1" applyBorder="1" applyAlignment="1" applyProtection="1">
      <alignment horizontal="center" vertical="center" wrapText="1"/>
    </xf>
    <xf numFmtId="0" fontId="67" fillId="0" borderId="128" xfId="0" applyFont="1" applyBorder="1" applyAlignment="1" applyProtection="1">
      <alignment horizontal="center" vertical="center" wrapText="1"/>
    </xf>
    <xf numFmtId="14" fontId="60" fillId="0" borderId="13" xfId="0" applyNumberFormat="1" applyFont="1" applyBorder="1" applyAlignment="1" applyProtection="1">
      <alignment horizontal="center" vertical="center"/>
    </xf>
    <xf numFmtId="14" fontId="60" fillId="0" borderId="15" xfId="0" applyNumberFormat="1" applyFont="1" applyBorder="1" applyAlignment="1" applyProtection="1">
      <alignment horizontal="center" vertical="center"/>
    </xf>
    <xf numFmtId="14" fontId="60" fillId="0" borderId="126" xfId="0" applyNumberFormat="1" applyFont="1" applyBorder="1" applyAlignment="1" applyProtection="1">
      <alignment horizontal="center" vertical="center"/>
    </xf>
    <xf numFmtId="0" fontId="70" fillId="0" borderId="82" xfId="0" applyFont="1" applyBorder="1" applyAlignment="1" applyProtection="1">
      <alignment horizontal="center" vertical="center" wrapText="1"/>
    </xf>
    <xf numFmtId="14" fontId="60" fillId="0" borderId="13" xfId="0" applyNumberFormat="1" applyFont="1" applyBorder="1" applyAlignment="1" applyProtection="1">
      <alignment horizontal="center"/>
    </xf>
    <xf numFmtId="14" fontId="60" fillId="0" borderId="15" xfId="0" applyNumberFormat="1" applyFont="1" applyBorder="1" applyAlignment="1" applyProtection="1">
      <alignment horizontal="center"/>
    </xf>
    <xf numFmtId="0" fontId="54" fillId="0" borderId="16" xfId="0" applyFont="1" applyBorder="1" applyAlignment="1">
      <alignment horizontal="center" vertical="center"/>
    </xf>
    <xf numFmtId="0" fontId="54" fillId="0" borderId="17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54" fillId="0" borderId="72" xfId="0" applyFont="1" applyBorder="1" applyAlignment="1">
      <alignment horizontal="center" vertical="center"/>
    </xf>
    <xf numFmtId="0" fontId="54" fillId="0" borderId="77" xfId="0" applyFont="1" applyBorder="1" applyAlignment="1">
      <alignment horizontal="center" vertical="center"/>
    </xf>
    <xf numFmtId="0" fontId="67" fillId="0" borderId="127" xfId="0" applyFont="1" applyBorder="1" applyAlignment="1" applyProtection="1">
      <alignment horizontal="center" vertical="center"/>
    </xf>
    <xf numFmtId="0" fontId="67" fillId="0" borderId="128" xfId="0" applyFont="1" applyBorder="1" applyAlignment="1" applyProtection="1">
      <alignment horizontal="center" vertical="center"/>
    </xf>
    <xf numFmtId="0" fontId="30" fillId="3" borderId="86" xfId="0" applyFont="1" applyFill="1" applyBorder="1" applyAlignment="1" applyProtection="1">
      <alignment horizontal="center" vertical="center"/>
      <protection locked="0" hidden="1"/>
    </xf>
    <xf numFmtId="0" fontId="30" fillId="3" borderId="106" xfId="0" applyFont="1" applyFill="1" applyBorder="1" applyAlignment="1" applyProtection="1">
      <alignment horizontal="center" vertical="center"/>
      <protection locked="0"/>
    </xf>
    <xf numFmtId="0" fontId="30" fillId="3" borderId="107" xfId="0" applyFont="1" applyFill="1" applyBorder="1" applyAlignment="1" applyProtection="1">
      <alignment horizontal="center" vertical="center"/>
      <protection locked="0"/>
    </xf>
    <xf numFmtId="14" fontId="53" fillId="18" borderId="89" xfId="0" applyNumberFormat="1" applyFont="1" applyFill="1" applyBorder="1" applyAlignment="1" applyProtection="1">
      <alignment horizontal="center" vertical="center"/>
      <protection locked="0" hidden="1"/>
    </xf>
    <xf numFmtId="14" fontId="53" fillId="18" borderId="90" xfId="0" applyNumberFormat="1" applyFont="1" applyFill="1" applyBorder="1" applyAlignment="1" applyProtection="1">
      <alignment horizontal="center" vertical="center"/>
      <protection locked="0" hidden="1"/>
    </xf>
    <xf numFmtId="14" fontId="53" fillId="7" borderId="91" xfId="1" applyNumberFormat="1" applyFont="1" applyFill="1" applyBorder="1" applyAlignment="1" applyProtection="1">
      <alignment horizontal="center" vertical="center"/>
      <protection locked="0" hidden="1"/>
    </xf>
    <xf numFmtId="14" fontId="53" fillId="7" borderId="95" xfId="1" applyNumberFormat="1" applyFont="1" applyFill="1" applyBorder="1" applyAlignment="1" applyProtection="1">
      <alignment horizontal="center" vertical="center"/>
      <protection locked="0" hidden="1"/>
    </xf>
    <xf numFmtId="14" fontId="53" fillId="0" borderId="91" xfId="1" applyNumberFormat="1" applyFont="1" applyFill="1" applyBorder="1" applyAlignment="1" applyProtection="1">
      <alignment horizontal="center" vertical="center"/>
      <protection locked="0" hidden="1"/>
    </xf>
    <xf numFmtId="14" fontId="53" fillId="0" borderId="95" xfId="1" applyNumberFormat="1" applyFont="1" applyFill="1" applyBorder="1" applyAlignment="1" applyProtection="1">
      <alignment horizontal="center" vertical="center"/>
      <protection locked="0" hidden="1"/>
    </xf>
    <xf numFmtId="14" fontId="53" fillId="7" borderId="97" xfId="1" applyNumberFormat="1" applyFont="1" applyFill="1" applyBorder="1" applyAlignment="1" applyProtection="1">
      <alignment horizontal="center" vertical="center"/>
      <protection locked="0" hidden="1"/>
    </xf>
    <xf numFmtId="14" fontId="53" fillId="7" borderId="98" xfId="1" applyNumberFormat="1" applyFont="1" applyFill="1" applyBorder="1" applyAlignment="1" applyProtection="1">
      <alignment horizontal="center" vertical="center"/>
      <protection locked="0" hidden="1"/>
    </xf>
    <xf numFmtId="0" fontId="5" fillId="0" borderId="73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5" fillId="0" borderId="75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wrapText="1"/>
    </xf>
    <xf numFmtId="0" fontId="16" fillId="0" borderId="68" xfId="0" applyFont="1" applyBorder="1" applyAlignment="1">
      <alignment horizontal="center" wrapText="1"/>
    </xf>
    <xf numFmtId="0" fontId="47" fillId="0" borderId="122" xfId="0" applyFont="1" applyBorder="1" applyAlignment="1">
      <alignment horizontal="center" vertical="center"/>
    </xf>
    <xf numFmtId="0" fontId="4" fillId="11" borderId="13" xfId="0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horizontal="center" vertical="center"/>
    </xf>
    <xf numFmtId="0" fontId="4" fillId="11" borderId="15" xfId="0" applyFont="1" applyFill="1" applyBorder="1" applyAlignment="1">
      <alignment horizontal="center" vertical="center"/>
    </xf>
    <xf numFmtId="0" fontId="40" fillId="0" borderId="7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75" xfId="0" applyFont="1" applyBorder="1" applyAlignment="1">
      <alignment horizontal="center" vertical="center" wrapText="1"/>
    </xf>
    <xf numFmtId="0" fontId="39" fillId="0" borderId="74" xfId="0" applyFont="1" applyBorder="1" applyAlignment="1">
      <alignment horizontal="center" vertical="center" wrapText="1"/>
    </xf>
    <xf numFmtId="0" fontId="39" fillId="0" borderId="75" xfId="0" applyFont="1" applyBorder="1" applyAlignment="1">
      <alignment horizontal="center" vertical="center" wrapText="1"/>
    </xf>
    <xf numFmtId="0" fontId="39" fillId="0" borderId="73" xfId="0" applyFont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76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8" fillId="5" borderId="30" xfId="0" applyFont="1" applyFill="1" applyBorder="1" applyAlignment="1">
      <alignment horizontal="center"/>
    </xf>
    <xf numFmtId="0" fontId="8" fillId="5" borderId="31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41" fillId="0" borderId="73" xfId="0" applyFont="1" applyBorder="1" applyAlignment="1">
      <alignment horizontal="center" vertical="center" wrapText="1"/>
    </xf>
    <xf numFmtId="0" fontId="41" fillId="0" borderId="74" xfId="0" applyFont="1" applyBorder="1" applyAlignment="1">
      <alignment horizontal="center" vertical="center" wrapText="1"/>
    </xf>
    <xf numFmtId="0" fontId="41" fillId="0" borderId="75" xfId="0" applyFont="1" applyBorder="1" applyAlignment="1">
      <alignment horizontal="center" vertical="center" wrapText="1"/>
    </xf>
    <xf numFmtId="8" fontId="33" fillId="4" borderId="26" xfId="0" applyNumberFormat="1" applyFont="1" applyFill="1" applyBorder="1" applyAlignment="1" applyProtection="1">
      <alignment horizontal="center" vertical="center"/>
    </xf>
    <xf numFmtId="8" fontId="33" fillId="4" borderId="166" xfId="0" applyNumberFormat="1" applyFont="1" applyFill="1" applyBorder="1" applyAlignment="1" applyProtection="1">
      <alignment horizontal="center" vertical="center"/>
    </xf>
    <xf numFmtId="0" fontId="33" fillId="4" borderId="26" xfId="0" applyFont="1" applyFill="1" applyBorder="1" applyAlignment="1" applyProtection="1">
      <alignment horizontal="center" vertical="center"/>
    </xf>
    <xf numFmtId="0" fontId="33" fillId="4" borderId="166" xfId="0" applyFont="1" applyFill="1" applyBorder="1" applyAlignment="1" applyProtection="1">
      <alignment horizontal="center" vertical="center"/>
    </xf>
  </cellXfs>
  <cellStyles count="4">
    <cellStyle name="Accent6" xfId="1" builtinId="49"/>
    <cellStyle name="Flash" xfId="3" xr:uid="{00000000-0005-0000-0000-000001000000}"/>
    <cellStyle name="Flashing" xfId="2" xr:uid="{00000000-0005-0000-0000-000002000000}"/>
    <cellStyle name="Normal" xfId="0" builtinId="0"/>
  </cellStyles>
  <dxfs count="14243"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D10D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theme="1"/>
      </font>
      <fill>
        <patternFill>
          <fgColor rgb="FFFF0000"/>
          <bgColor rgb="FFFF0000"/>
        </patternFill>
      </fill>
    </dxf>
    <dxf>
      <font>
        <b/>
        <i val="0"/>
        <color rgb="FFFF0000"/>
      </font>
      <fill>
        <patternFill>
          <fgColor rgb="FF9EEBFE"/>
          <bgColor rgb="FFB3EBF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0070C0"/>
        </patternFill>
      </fill>
    </dxf>
    <dxf>
      <font>
        <b/>
        <i val="0"/>
        <color theme="3" tint="0.39994506668294322"/>
      </font>
      <fill>
        <patternFill>
          <fgColor rgb="FFFFF2BD"/>
          <bgColor rgb="FFFFECAF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00B050"/>
      </font>
      <fill>
        <patternFill patternType="solid">
          <bgColor theme="9" tint="0.79995117038483843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fgColor rgb="FFE6B8B7"/>
          <bgColor theme="5" tint="0.59996337778862885"/>
        </patternFill>
      </fill>
    </dxf>
    <dxf>
      <fill>
        <patternFill>
          <fgColor rgb="FFE6B8B7"/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ont>
        <b/>
        <i val="0"/>
        <color rgb="FFFF0000"/>
      </font>
      <fill>
        <patternFill>
          <bgColor rgb="FFECFFB7"/>
        </patternFill>
      </fill>
    </dxf>
    <dxf>
      <font>
        <b/>
        <i val="0"/>
        <color rgb="FFFF0000"/>
      </font>
      <fill>
        <patternFill>
          <bgColor rgb="FFEBFFB3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rgb="FFEBFFB3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E6B8B7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color rgb="FFFFC000"/>
      </font>
      <fill>
        <patternFill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 patternType="darkGrid">
          <bgColor theme="0" tint="-0.499984740745262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Grid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0" tint="-0.34998626667073579"/>
      </font>
      <fill>
        <patternFill patternType="solid">
          <bgColor theme="0" tint="-0.34998626667073579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lightTrellis">
          <bgColor theme="0" tint="-0.34998626667073579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fgColor theme="0" tint="-0.499984740745262"/>
          <bgColor theme="0" tint="-0.34998626667073579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CC00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0" tint="-0.499984740745262"/>
      </font>
      <fill>
        <patternFill patternType="solid">
          <bgColor theme="0" tint="-0.49998474074526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rgb="FFFFD10D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ill>
        <patternFill patternType="lightTrellis">
          <bgColor theme="0" tint="-0.34998626667073579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D10D"/>
        </patternFill>
      </fill>
    </dxf>
    <dxf>
      <font>
        <b/>
        <i val="0"/>
        <color rgb="FFFFC000"/>
      </font>
      <fill>
        <patternFill patternType="solid"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 patternType="solid"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 val="0"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FF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auto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theme="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theme="5"/>
      </font>
      <fill>
        <patternFill>
          <bgColor rgb="FFFFFFCC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E7FFFF"/>
      </font>
      <fill>
        <patternFill>
          <bgColor rgb="FFFF0000"/>
        </patternFill>
      </fill>
    </dxf>
    <dxf>
      <font>
        <b/>
        <i val="0"/>
        <color rgb="FFE7FFFF"/>
      </font>
      <fill>
        <patternFill>
          <bgColor rgb="FFFF0000"/>
        </patternFill>
      </fill>
    </dxf>
    <dxf>
      <font>
        <b/>
        <i val="0"/>
        <color rgb="FFE7FFFF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gray1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gray0625">
          <bgColor theme="0" tint="-0.24994659260841701"/>
        </patternFill>
      </fill>
    </dxf>
    <dxf>
      <font>
        <b/>
        <i val="0"/>
        <color rgb="FFCCFFCC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gray125">
          <bgColor theme="0" tint="-0.24994659260841701"/>
        </patternFill>
      </fill>
    </dxf>
    <dxf>
      <font>
        <b/>
        <i val="0"/>
        <color theme="0"/>
      </font>
      <fill>
        <patternFill patternType="gray0625">
          <bgColor theme="0" tint="-0.24994659260841701"/>
        </patternFill>
      </fill>
    </dxf>
    <dxf>
      <font>
        <b/>
        <i val="0"/>
        <color rgb="FFCCFFCC"/>
      </font>
      <fill>
        <patternFill>
          <fgColor theme="0"/>
          <bgColor rgb="FFFF0000"/>
        </patternFill>
      </fill>
    </dxf>
    <dxf>
      <font>
        <b/>
        <i val="0"/>
        <color theme="0"/>
      </font>
      <fill>
        <patternFill patternType="gray125">
          <bgColor theme="0" tint="-0.24994659260841701"/>
        </patternFill>
      </fill>
    </dxf>
    <dxf>
      <font>
        <b/>
        <i val="0"/>
        <color theme="0"/>
      </font>
      <fill>
        <patternFill patternType="gray0625">
          <bgColor theme="0" tint="-0.24994659260841701"/>
        </patternFill>
      </fill>
    </dxf>
    <dxf>
      <font>
        <b/>
        <i val="0"/>
        <color rgb="FFCCFFCC"/>
      </font>
      <fill>
        <patternFill>
          <fgColor theme="0"/>
          <bgColor rgb="FFFF0000"/>
        </patternFill>
      </fill>
    </dxf>
    <dxf>
      <font>
        <b/>
        <i val="0"/>
        <color theme="0"/>
      </font>
      <fill>
        <patternFill patternType="gray125">
          <bgColor theme="0" tint="-0.24994659260841701"/>
        </patternFill>
      </fill>
    </dxf>
    <dxf>
      <font>
        <b/>
        <i val="0"/>
        <color theme="0"/>
      </font>
      <fill>
        <patternFill patternType="gray0625">
          <bgColor theme="0" tint="-0.24994659260841701"/>
        </patternFill>
      </fill>
    </dxf>
    <dxf>
      <font>
        <b/>
        <i val="0"/>
        <color theme="0"/>
      </font>
      <fill>
        <patternFill patternType="gray125"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auto="1"/>
      </font>
      <fill>
        <patternFill>
          <fgColor theme="0"/>
          <bgColor rgb="FFFF0000"/>
        </patternFill>
      </fill>
    </dxf>
    <dxf>
      <font>
        <b/>
        <i val="0"/>
        <color rgb="FF0070C0"/>
      </font>
      <fill>
        <patternFill>
          <bgColor rgb="FFFFC000"/>
        </patternFill>
      </fill>
    </dxf>
    <dxf>
      <font>
        <b/>
        <i val="0"/>
        <color auto="1"/>
      </font>
      <fill>
        <patternFill>
          <fgColor theme="0"/>
          <bgColor rgb="FFFF0000"/>
        </patternFill>
      </fill>
    </dxf>
    <dxf>
      <font>
        <b/>
        <i val="0"/>
        <color rgb="FF0070C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CC"/>
      <color rgb="FFFFFFE5"/>
      <color rgb="FFCCFFCC"/>
      <color rgb="FFE7FFFF"/>
      <color rgb="FFE6B8B7"/>
      <color rgb="FFFD9E03"/>
      <color rgb="FFECFFB7"/>
      <color rgb="FFFF9999"/>
      <color rgb="FFFF5050"/>
      <color rgb="FFD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creativecommons.org/licenses/by-sa/3.0/" TargetMode="External"/><Relationship Id="rId5" Type="http://schemas.openxmlformats.org/officeDocument/2006/relationships/hyperlink" Target="https://fr.wikipedia.org/wiki/Canariculture" TargetMode="External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769620</xdr:colOff>
      <xdr:row>1</xdr:row>
      <xdr:rowOff>68580</xdr:rowOff>
    </xdr:from>
    <xdr:to>
      <xdr:col>14</xdr:col>
      <xdr:colOff>66886</xdr:colOff>
      <xdr:row>4</xdr:row>
      <xdr:rowOff>44873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596CB9A-D4CF-452F-BE77-C3BEC2B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860" y="68580"/>
          <a:ext cx="1049866" cy="5249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9DF092-412D-4F82-A7AA-65DE3E90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62FC610-FF00-415B-B060-F042F2C0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3F4A5EE-F8D1-4380-843F-FE0A28B7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239F1D1-EB08-46F9-B6FA-BF106DA2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CD790436-E227-4D3C-B557-01FFAD89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0E19FFD-58B6-4FB8-B984-109D6602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57F35B1-6B84-4992-A955-0368E809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DD4DD4F-53D1-4A2F-BA3D-C85B4760B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FEC990E-76B8-4E8B-A83C-DF58EBEA8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369D67-9993-4248-B9AE-1400CEC95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E473FAE-71E2-474C-88A6-E9F959B1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E2639D2-27F7-45D1-9A24-4482CD28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25046A3-D334-4277-A65B-EEEB2B27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4A9EA1D-97A9-479E-A39B-ED2A02B8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C150D55-8FCC-4DCE-AE98-EDC29BE7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B70286B3-0273-4DA4-B464-22A6A3110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0FD6435-DFB9-4F54-BF53-32F61BE0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E641E3BB-7F70-49D8-9A95-FA00FFA35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3BBA352-B9DF-4CE2-B69A-6C0A4B09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B3BE96FA-24BB-4573-969B-0BDFD6B2D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A944C68B-AFE4-43DA-8CD8-BE4A5092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A6C0556E-FBF2-4C83-A576-106B856D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EBFDB6B1-5985-4589-A8CB-A7D5C7B2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0BF988C-712B-49CE-900A-F737C234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167BFC38-1492-4C71-9429-C19C8150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7AD3D7E-EBB6-473C-B77D-1313884A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BB5170C2-0E5A-435A-8372-29C9DEF71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73FAA32E-20FB-44E2-8B84-C3ED6360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515AE904-A217-4FE6-A883-DAD12075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CF699939-78D7-471F-B6B8-C65FA275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2751295-B8A7-4659-88D6-E4B27839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E7488621-9BFA-4A02-8DEA-603361D22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83DAA4F8-69E7-4B4C-823A-049F608D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2BA749A3-61AB-4D94-85AF-63F6B189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AEFB9E6-C487-4601-8680-AB6DC1E5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F164366D-DCEB-4FB5-9B7E-F9CBD5AE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48674B07-F9FE-4D8D-AEC7-518BA96D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3A818E44-0680-477C-A2C4-88EBB72D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C0CE1E9E-21D1-4166-8B6A-9C543747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4887CFD8-5362-4BB3-B99F-C03B9A66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E19EA0F7-01A5-4314-8FB9-6269D942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970BCD49-BD7B-48D4-8841-5D198BAE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4A3CEEF2-CF17-4604-85D0-C70C8737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7D64AA44-0EE5-418F-B4DE-CD71E748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3C2BECC-8C67-4F42-9D56-D4496791B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82CEECDC-9628-4152-8360-777E11CB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70DEB177-058F-4B9B-BA7E-EB2589B74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4C6266FC-6CE7-4A50-A0A3-D326EA46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B29B4E8E-E49D-43AF-9AE4-F5039411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F56ABC4-77A0-4499-9312-5242D6B3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8763F8E-202B-4067-A890-D1640430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36C15460-7010-41C5-BC81-EDA01C9C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1B7329D7-EF89-4831-B97B-8C433AC59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84BFE75B-166E-4AF8-8788-B85EA101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2CE355FC-6E51-4723-A6A8-8196C8DC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AB311661-B024-48C4-BE82-0D54D6F6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D684667F-465B-4BCF-8A31-A730C3E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F10FA117-A234-48B8-BA61-47FB3370B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22A9D184-BA9C-4FBC-BA7C-CF5B0B55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A7A99045-6403-43F0-897C-E86B8D77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1B035965-AA9F-4ECD-928B-3FA41C70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444442FF-BDFC-4ED1-A69E-8EEB702E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C322304F-B04D-4D57-BFD0-E3DC18CA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3BF4E0FC-1FF0-48C1-8CE1-1E79A917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ECE82327-3F95-4E40-A289-4E1B61FC1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B55D373B-86CE-4020-8AC5-16134D0A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40F5845D-9207-434F-A21E-7138AF02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D52D3ACF-FBA8-4D03-8AF2-28554BF83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DB6AD5B0-6590-498C-A4D7-3479A0F6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44B127BC-9104-4CA2-8838-A9EF0AE92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27AF76E2-8DE6-4106-AF82-76ABA589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EC3A4EBE-4CB4-4689-8EE6-0415B87FF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A8C60A3C-99B0-4BA8-BA1A-BC3A87B1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1AA98010-3718-4365-B4AF-CB0A3A3C7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EDE34A85-C5B9-4ABE-920E-7E5AEA90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81E079A3-747C-482B-9707-EB176C0C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77577A73-EFBF-4FA0-8774-E6320672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98AE82A0-4A6B-4C95-9D4F-E9C15DA3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270AF907-FF50-4C6C-83C7-F082CA59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15098D18-CEC6-4E83-84C7-FEF7853C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60213A9B-AE58-48BB-9B0A-1DAE494F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644A9125-003A-450B-AED7-55F41244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3919AE23-95EA-4F56-811F-20495BAC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C32CD0F6-48F6-4D74-9678-56E51288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F0974426-AF9D-4118-90BC-AABB8C35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0C44E6D7-27AA-47C9-BF97-0285CC04A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78467807-8E3D-4DEA-8903-A63E3F9A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61E7D2EB-FFB9-4E5E-B9B7-12384D57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73894390-FE58-4334-92D4-6217CD01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CAFCA61B-AF1E-4E23-B4BB-4D5FAB0A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14DCCBAE-6863-46A7-9A8C-583913A4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969BB56D-25A0-468C-A6DB-C17E8165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5721DC9F-B48B-4F99-A9F7-A87FB229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B7CAC5FC-C384-45CF-B3E1-A21A9BEE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8E9F5F95-7E89-4754-B6FA-9D81D576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956FC41-EF15-4661-A39E-750A5536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7D0AF96D-6843-4A56-8D98-558D6AE1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5BE17C80-9B82-493A-897B-A58B5713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B986C30D-18AA-4CC3-803D-1C4310B9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8C4BC52D-3BE4-463B-B2B5-BA9D0B8C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E3BF3688-0EBF-4A80-BC12-4AC40758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12F7C21D-EFD1-4F5C-AF51-90969EF6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79591DCD-2971-47E9-A6C8-B279B16A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97E756A0-881C-4A08-8D13-23A8F5425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A012BE28-5414-4BA6-9CF0-D62EEE66A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1DEFB50F-3F9C-4AAC-A338-F1087B32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1E8E8807-92DD-4243-87D3-B2A1E78B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642D3259-18E1-4907-A4C0-7333CC56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F59DD908-C186-4ABB-9D01-AEBD616A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FB4393F9-EA84-4D86-B006-EA510893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4EB9F096-2DF2-42B8-B106-68AD3AEA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8A45E80-D895-4860-915E-C0381705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29849B7-4E5C-4C53-80AA-9A3582EC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C2A1B-FF18-433D-B188-1FFCD615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7F3F936-D0E6-4335-B30F-14068602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9EE4C89-6710-49AF-8683-78318E038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A520A2-DA95-48B9-B8FD-D7F3A4A7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32677E1-99FD-413A-A23C-2E70329D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5D97996-996F-4141-A65C-3F165685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3B18A36-48FA-4465-880F-DBFA0C08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C2509BF-2D3C-4886-ABB2-D5F0B0D1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C5BBBF2-9516-441D-AE34-54267AB8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5345EE2-6070-4ED1-A544-7B056600C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C4B9B66-D0E9-4F0B-8053-1FB05A30B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F74E8BC-FA41-49D4-9854-0D023029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13FF75E-F8BF-4D91-990F-F33FA865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095002A-0608-4C84-A0B1-BD140E601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4C0448F-303C-4C54-A536-1317A602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FCD11780-0832-4381-8BD5-87E663EC4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4E86BE1F-4224-4C0F-AE79-755AE85D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B048504-F705-4C93-81C9-D92C7D23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102503BD-39B5-4A9F-8CBD-83CB5B13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69897DB-A48B-4361-AF4B-0E138512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737DD8A0-DBA4-401B-9825-22E2AB1E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7940F01-243D-47E1-8B54-B94E82F10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434ABEDE-5A7D-4F8B-B9D3-7E1566E3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3D454946-3BAE-47BB-BDF7-9D94E0180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AFA4FC19-A684-4134-BF6E-CE673DAD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E610D562-F6F6-46A4-8170-C54966F9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738AEC51-1CE2-4807-8B65-DEB02AF45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8DA78117-A266-4695-ADD1-2C4BAEFA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7B7DA4C1-8D55-4959-BDEB-57078906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2E17EB60-44E8-4888-AF03-43FCEE82D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B9B8B83-5CE1-4EA3-AC63-8EAD9629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B5152D1-7488-48BA-B7F5-B0EDA9AFA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DA1530CF-627F-42F4-AE75-47A378DF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72187E77-13FE-4617-90B7-970DD457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983ECCDE-B69C-48F6-9030-E78791CA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8B179757-716B-4482-A81B-743D97A9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1B972B40-7F0A-4974-A23B-D26C4D4D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86753139-0947-47A6-9F71-2DD886D9F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59F29BBB-502E-4EE4-9C25-24EBC269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E6B43C6-2947-4DDB-9EC3-3412A1D4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F03CC44D-9988-46DA-99E3-AD362104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8BFF4D9C-AD54-4885-9C59-3070C9A8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0965591C-4DEF-44BA-AF5A-B54885F6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C015AD5E-18BF-4690-9A41-B7A07BE9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1D956A8F-16D8-4C2C-889E-80BC924A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18A51E98-BDCC-46B3-8195-D13C71CD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95E7B647-1637-46EB-9935-C5CBE7E5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7D1DA5C1-AF47-45EF-A014-153A0A8B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3508BAAA-79D5-45D9-8A7F-54FF1CEE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AA22D067-D698-4254-9B36-D0B7213B6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7B2BB995-4CEF-4C8B-B338-568712D3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7A296D28-5012-4836-823C-EECC3C93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3BC5743F-8E4D-4F0D-8701-CBBADAEF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75F4B563-E9EC-408D-8829-DAED7993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735BA36A-EF3F-4992-B6CE-EA3754A6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1F838DEF-8308-4C12-B03A-22D6A94B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F2C69A92-49D8-4E04-A3E0-0E7D7C38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EAF587C7-501F-4F47-8D5F-34AC9953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C671D323-9E1D-4425-8DD3-B578E6E1E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82172782-4168-4A56-8290-CEBDD31C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F8813D9F-BD19-46E7-BE78-81882B18F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2D673C9D-7F61-493B-878D-AE4847DF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F97A6CD3-C95D-4A0E-BD99-3380B9F3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8C4A6F58-9153-4294-AA78-B6205EA9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8E08E8EE-4960-4B85-A697-7002234E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A79BEDE4-A10A-4FDA-B160-E24E143E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5883E2C8-B8D0-4A1C-AF6D-E79AF6CF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D1339B13-EC27-4CD5-BF0D-85FDF3B26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6845A29B-EC82-437E-A0BA-18915BDC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5AE977F0-E556-4E4C-A583-A52CF279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6AB62301-1765-411C-ACED-55A8622BA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7D91D3EB-7239-46C2-977E-598D8450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11AED3F5-42D6-4476-BE71-F6574213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88110799-6BA3-4769-B098-762D7DEC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BB29E91E-E103-451B-9171-37C7474D3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F0BCD6C3-6489-410B-A966-5FEA1477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122A98EA-5AC2-47FA-9F9E-F6DE77D7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C95F94B6-1676-477C-8BBF-FF0320C48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BD92E15-066C-437C-AF7C-E9B11E18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B0B4BE7F-262B-4716-A96F-E9C36172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E8474442-C574-4548-BD77-5F6F097F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DD63384A-14D9-4490-848F-566D463B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738F7AF1-183F-49FC-B15C-50C175D7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52BCF9F9-D7EA-4A31-A8AE-00B81FF0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7323519A-7535-461E-B131-1FB31795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97192969-4488-4CFA-8AD2-1F4378E1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6BB7C3D-F49F-40F6-B516-C8C28648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0CEA7DA3-1D06-40BA-AF0E-C75DB68E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5656CC33-C83B-4F36-90AD-520BF9C9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656D8CF5-7A4F-4FA8-96A2-BB002C7D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F63A3DF1-D872-4A1D-BA43-CFE794D8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2CA3831F-BAD1-443A-B224-9EA66476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C39AF816-55AE-4BDC-9BCB-1693F60B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5CB9EC6F-648E-477E-B9BF-4CB01F6A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8C9B4BF6-80FD-461E-AE9F-5D6C76AA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B6B68D58-82A0-4406-842F-DF32F6EE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EE408242-E92C-4B14-82EA-CE29BDB7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446587D9-5273-4092-9096-D6E9CF9C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4ABF075B-D27C-4885-BF76-C92BCFCF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FAF2A2A0-8E9C-4381-97BA-CA948D04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8853D227-D071-4C7D-851C-0E232CE3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3C3A563-3EAF-4493-A4BF-A89CF23D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15D18B0-2561-4E7B-8E48-03BEE1FB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F3F6953-60B6-4C4A-A240-724722A1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731F028D-19F4-4BDA-ABEE-CBCC1A6D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172C40A1-8BA8-4089-B973-B725E3AA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D40136B5-8E74-47C0-AC0E-3E9558302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30010724-5EBD-47D5-A093-53E59222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7A470CE-AABD-437A-802D-6065F106A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E76501A-1793-4AC0-AF44-94C88A7B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6AEA491F-DB44-45F2-8D77-F3C29B9C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4F9AE74-12C6-4536-BE4C-E7EA826B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2FB57F5-F6D3-434C-8250-AF2E5BD0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5C00E7A-D89D-4002-8B07-4F3F3A3B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7C31F33-DB16-4A51-A150-18F2A10A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1E6054C-F0D9-4E71-B2EF-A8E862BD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A42505C-92D7-41D8-BF90-3B035FD78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D786EA0-BA1D-4A3C-B0B7-EDB2A08C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D8B0CDB-D3B5-4F67-98C8-944BFAD6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C79E280-E2A8-4A47-A918-A58F5F4FC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B368291-F172-4A74-A6DB-6BEE21B4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4859C16-8ADA-4C6B-91E5-8E131114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E7B1EF2-9B94-44F2-AFBC-BA8754D6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A0F62BF-87B3-4514-8FBF-A216368E0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906D20E-7A7F-4211-9525-C4688795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C131443-CCBE-4EC8-8D46-479F500A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0F1057E-B55E-4CC4-BC80-F1831DC5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18469C6-1FBE-4B3D-A2E1-2F07549F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5E6FCF9-958E-48C9-99A0-8886F782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19E6F4-6499-4055-AB43-7D9BA804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F242E0A9-96F4-462A-8D80-184F8957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1D40054-7118-42BD-B736-A5ACA1FFD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97FC8762-0281-48F6-B24D-03FF29FC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3DFA573E-FA6E-44BA-8515-B1CE2695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C55AE9C-2E4B-4352-A1D9-78073DC3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5A2AE4F-6292-4E2C-AB1A-76ED4072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7DFF676-2C2B-4034-AA27-DA1B7ECB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F2C13AE7-CB7A-4A47-9672-1B2CD7AD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6499120-2987-4D53-A525-DFC1C54D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9FDF7D73-F439-4374-B88C-B06FF7C3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F12C0292-9DAB-4B4B-8AE6-18562C8F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92F1C495-E859-4893-B705-38E0565E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B866FCAA-D009-430A-97C4-59B6C2C8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166A7A3E-F11D-43DA-B122-7DF9B013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9F3A029F-4364-4F81-9606-81A0B907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EDCDA4CD-BBD5-4C80-A5EA-24F2A2B9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944E9B59-AA6E-4832-BEC9-CD6A032E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D32606C2-8F81-4C65-9367-29FFF629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09349A4-3D3C-43DB-8CBA-E6CC016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CBA0636F-9DC3-4FF8-87E9-85F553158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9BF9E8A8-5BBA-420B-B99C-B5BB64D5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8011975C-DAE5-48CC-959C-F968229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FC606387-5B18-4194-94DE-C9CE9471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8C05F7D1-D168-4571-A2D3-323AAE47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5CE4BA9-5E15-487A-B59C-92F09448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EBBFCCC2-0AF1-4A10-A9BD-63958343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B17082DC-006C-4BA4-B5AC-C9480EA7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C4069CF2-7FCE-4936-907D-5F94EAC5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F2041436-9E1A-42B6-BAFF-4F0E3472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7CEB592E-DF4B-4BE2-A25D-61B9ECBDC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5E0DD0ED-D3D2-4616-9253-808B9A14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58702CA9-CCDD-40CB-8A30-E608CD75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FEA4240-FB36-40D4-B7CA-E760E8B3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8E8BF34-B9A6-47F9-973A-999D5005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2139526C-C28A-4D9F-A335-489B74D4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C086B011-C614-4CC9-B2CF-F99C901F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3E83BFD6-6663-4213-993B-82967E6B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4064E9FF-3021-4F03-9D79-2B189022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7F9B05B4-6958-4467-BE84-40598886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97A8EC88-6A54-4490-B238-881E0B67B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4D263652-BBAC-4838-A110-8AB50C019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C1D2653-37FA-431B-985C-7499966F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71D4AB08-C1A0-49DE-B93A-C94C4305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7A8E8ED5-F3E7-4DCE-9D88-0E72CCA9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47939F73-1E44-435F-887C-8AC18B86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39313925-1D48-4CBE-AFD8-21B5D868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EE86A0F7-1FEA-4082-AC29-6F52EAF9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5A24B609-D3B6-4642-961C-47C23522D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63A76A88-6120-4122-8D20-6017EF57C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23A18319-7E53-40DE-AE4E-AB430289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64BD23C7-3B6E-483B-BE01-BCFAC342A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9473B474-4E3C-48D0-8A4C-E2BFE2C6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FEBCD5B-7F21-4F8F-ACD3-331CEF3A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2F14CB25-E098-4A3B-B65A-230F51EEC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9356362-F4F2-49AF-8D69-75C3400B1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2861486B-A0EC-424A-B485-8BEE5003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643E0018-7FA9-49AF-B655-22E0B315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75F5A032-8171-432E-AABD-B3BD25AE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AA9DA93B-F005-4066-8FDB-54055E3A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D4025CF2-B3F9-4DE9-9BF8-9EF1DA98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EEC82B2A-B5CC-4BD3-B358-730C7588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938B89E-9A91-44C5-8EA6-69FDFA19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3181D265-1209-4447-AD19-B6A8BD95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52054B43-E24E-4AC9-A45B-E392ABC1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7C05589A-2F68-428E-BC3E-7A510061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C7D8B616-4A3C-4E76-868E-3C62A5D2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EC13C60E-2DD4-48F6-9595-31E7C119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9AF048D7-DD15-4BF0-8432-68181018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4AE878FF-0F75-42E9-8B96-82130C76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0C88A21E-9FDE-4405-B337-85F2121CD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E6B9EEF4-1082-4399-99B8-413A459E1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8CA07807-993E-4EFD-9640-CB77DF1B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0F26B39D-9D36-440C-9B2C-662477EE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9DB7A300-92EB-4002-A5DE-382C2E2E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68F730A6-7C53-434A-ACEA-61493C9A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60D6828D-733F-4E6E-A0A3-076CB49C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810752EC-0993-43FE-9037-F1E24EAE6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DB7CBDBB-8B5A-450D-B67D-D9E58A5A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59A997FA-8502-48A1-81A3-8CCAC266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A09E4CDC-FA11-47AD-909E-241F2E48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D47A90DA-C2CD-4273-B40B-991A963D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A55A0E54-8062-4406-8202-1336706FF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DA18051F-7792-4863-9D0D-0719C8E4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D612E0B3-9E6D-4D3B-BF8A-AE9B807AE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F38016AB-4DF9-4899-8020-8CF680BE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B61BFE2B-D5E9-412C-91AB-6EA685C5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515F9C01-E7D5-47A9-B280-1BD6426B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95E15E5D-EEFE-45E0-BB6C-4FBDC7AD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2B0D08AA-619A-4ABF-A573-4211C8AA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2EB45EA-6364-4CBF-A761-F45FB5114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991C1D82-1282-4063-B1C7-FB5F4E95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CB5AF55C-3CCE-4103-9860-8A1761E4A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920D70A-EA74-4B9A-BE0A-18862947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D8B5B3-52EB-47F1-AEBE-C00A243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ADDBEED-E204-4DE7-BE12-048CE69F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FA46467-2A7B-493E-B8F3-136EFB45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BDC7681-A294-4BD1-B126-57940AD7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7176706-4121-4B0C-A515-5D040213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10A17F0-5166-4882-A908-6505F574C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3936180-90DA-4D87-A91F-135B0F93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D5A229D-90BF-4569-99EC-5AAF1167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79F62EA-0437-42E2-B2B8-545ED018B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F17EAF5-9FA0-47C5-A6A1-40AC2F61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67EB5E5-8E95-4FF3-A7F4-97ACEC52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4E52071-2085-49B7-A3BE-3B8BBA437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6C2C94A-A78B-44DC-818C-A492FC18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6A70AAE-02D0-4F74-BCE4-0876DC9F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6CA48AF-18A8-497B-AF89-B0A63691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AF1AD07-F0BE-4152-B8A0-5E9F55F0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A289E7C-1A74-4A8A-A5CA-1442F960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87763EF1-2500-4D54-926D-9A3D311D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20E4BF0-D81D-4D7E-8664-E6A8DE41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1B2BD57-D566-4038-B8E8-8DE287BB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BE8CB02C-706C-4DE6-909C-4BA09E6D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D8C970FB-ED48-4357-BE0F-0177B568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87FD568C-9C0A-4C2E-87F1-6DD9825D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A1D565A-BE9E-4F1A-87E1-B717DBCCF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BC8B5CEC-5914-49A7-A72A-D7501D7A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6791BEF-6DC1-4FA2-A1FA-56FD5911B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C4C51702-096E-43A7-BBDB-88A56B16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3339BD9C-DCFB-4672-AAB0-5FC30E68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984C5E93-4B98-491B-A8DA-9A4C5295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57DD55CF-E37F-42EF-A437-1EF6EC0E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62EA1CA5-FB33-44F0-B8FC-228D8996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C840F004-480D-4623-B47C-084044DE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F919187-465C-4B09-95E2-12A5D80B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1FAC321F-F630-4B92-BB77-66B929F7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B9C03355-6CEC-4796-8F78-3698ED1D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69D31FC9-9F89-4D19-90ED-CFC4F94BB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7F49341C-9CC6-4A7E-B0A4-9CC42B15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D940EE52-4642-4F5A-AA06-4F1A0063B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7C22E9B9-CFC8-43C4-A3EA-3913842D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72A2A1F0-3879-4C58-AFCB-343AD83F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3D9AB241-75C4-4482-82DC-C75A3A1D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AC9B1BC7-CC61-49C5-8E1D-176A1AC8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3A36067-3745-4FD6-9E41-B56719CC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E608B7F6-6CFD-4710-BACA-6C51BD20C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508E6A07-EE29-48C9-88E2-27561C75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57AE1CB-1E67-483F-B96E-D58D228E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25842138-359E-4632-94BC-FED10877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68F51557-6D37-4EB3-A130-AE636547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10014D57-F537-4286-B2AE-E9DA0CCD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DE8E20EE-8CA1-4A43-8DE2-112FC407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5F9D69EC-6CFE-451D-AD47-CAFFAF35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BE7DA489-B7FF-41BE-B029-E2B795B6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22C27B90-CF56-46A1-8665-A6CCC508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5810387-288A-479E-836B-02D58ABD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63191E34-377B-433C-85D5-AC1A00E8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B7D1AB5D-64CF-4A9A-B790-6696B8FF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F40327F-3486-4255-B1F2-552F3648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68F9F159-915E-42BC-A28C-116CF520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9BEE4113-DE93-47AB-A761-3B79D31E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B641C99D-EC70-4FEB-B055-6CFB3000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C1DF50DD-35D2-4907-884B-169F1E4E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DDCA2833-FBDC-4F4E-9F01-71A6BAFA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2E2E548D-4180-4993-A979-648F158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68C3F0C2-3F44-44ED-9491-F587A404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EFD5679C-415D-4795-B95E-3E2A2C445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CAAFA0B1-83E7-40AD-8EA1-A974477C1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37CE4193-6B77-4DF4-A1E4-A168467E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153D9A47-20C7-4914-81AA-0E80E093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B00FBAFE-EBB8-464D-8A34-026520D3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CF076B0C-E1B3-4647-84D9-5EC62A26E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94F9B2DC-A6B6-49EE-BAED-F905056C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5511CDC1-BE82-44A5-909B-FA02E2C3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68054895-A0AE-4470-8629-952D02738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91A2B610-C74E-4B6A-BDFF-FCB90BA8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89A6ED13-D6E2-4E0B-AB77-0EE9F3B9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61A151B1-4872-477F-8147-F786D2CC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8CAF04C2-8641-42B3-8964-73612B31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DC013C2D-E4BC-4750-AE85-854553334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F32F3AC4-B911-4F45-BAFE-5B497EA31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60832EC2-FB31-4103-A6E1-DF75485E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E2CC7653-8B97-4C55-A9F9-89ABC0190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CCC569A0-5471-4FC2-B9AA-62DD1BDF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487759FC-646C-4977-A7EF-E448D043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15D6DB69-2304-4C78-9B66-D0711F5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7F993CC4-C244-4ED5-B403-F849DD28C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8F902A89-C29B-4258-9E5E-704B4A63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2D25DF18-168E-4340-8D15-421E8BA26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862CC59C-C61D-4095-A85A-B0F2D09F4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61C6D453-BECF-42E8-9A42-D54A49B7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CE4959CD-0C79-4074-BF84-CC15F4DAB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B3DA2106-16F5-4230-98DA-0C4C799C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3FB9A3AE-EB4E-4331-AA41-2A2C83DB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838FB42C-50B0-4D01-8A56-58E0035A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462EFF05-C38A-45C2-B9D0-C5606A7B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8512B836-76D0-4800-9C6C-2985E632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9B36FA3-3F21-44E2-A5AF-02EBF3E8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1A01F9A0-675F-40A6-B88A-913FC22E4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4E6828E3-D71A-409F-ACEE-BB195DD7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9FA3F138-E29B-40E0-80C4-05690179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EE745C3E-1C92-46C1-A142-1FE1FB3F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CAA19D4-5B44-47A1-93CA-A1F54083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68CFDFDC-DD2F-47FB-A1FD-B77FDC8A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C3FB808C-C303-4143-83E4-F03D40A5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21BFA8F7-3B03-4413-9B9E-2FCE2B235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9D5B9A9-315A-4F37-98CA-351E5252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2919DB98-B311-4751-A3DC-4DF3E7A9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331C8A0F-4203-47E6-8618-8FBE315D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224E13AD-5090-49CD-9642-E51E8616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3B3FF316-6C68-4772-B0B1-05EF05B4F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EDC95EF3-FCEF-48FF-9CDF-F38846D5C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E8F6160A-04D6-4C0C-A99B-1AF91829B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9D055AA1-B21E-4C47-A9C3-17C57B5A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4E486D6-4A84-4EB9-A5DF-B99F46BD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CD91A20-1385-45B2-B706-DEFF87A70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7648BC0-079B-4D13-AA67-CEE9F29D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C80E816-FE86-482B-9352-DFA77A29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5A86E72-2083-48D2-9D00-B536DA86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8799CC7-BF64-45CA-B00F-CA8FE3340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47AAFA9-0454-4314-BBF5-CFA669A4C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D748B1F-CC1F-4C95-B0AD-281890A0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8551105-FE77-4EDA-B978-168B63B5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A69DFB9-56B6-413C-BBFF-C2C05ED5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88F70E6-8AFB-4D10-9379-AA56335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A4FCA51-30E7-4987-AA75-E38EF89F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F2EABCC-AE4D-4DC2-9BF5-D0C5BAE8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7D3143B-4F83-425E-8E10-A5A58E03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51A2B97-5B6E-4091-BDCE-D5FA09AA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12FE33B-B296-4487-AAFC-8635C9A8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F01793DA-8036-41E6-AF4B-7D6C3F16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1548A18-C7CB-4F27-91AE-FD4AAF04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92F182F-E02F-4BE9-ADCA-49CAD517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5EDBC10-336E-4E49-956D-A7B6EFD1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BA998D5D-99AA-4C43-975A-08743966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1723AEF2-3D95-4FA6-98DA-2C45E3D7D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30B5631-4C58-4F7A-9624-6332FBA5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4CEF3C88-6092-4302-A601-3A28C6A6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A7BC4C6-0B51-4686-93CA-8774F0D3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85420CE-6940-46D8-BD66-3E01CA34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D02D49A3-1F59-463D-9A56-BE633756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C5AF54E3-472C-46A9-9A3C-F3A831D0D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7F539BAD-D3FD-41C8-8AA3-17D7D889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5DF56588-08B8-413A-85C6-D1A8312E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790D6FDA-922D-49A3-9AB0-6A5051E71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E4BE903F-E4F6-4B3F-89CD-A9E13E41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2E7FC57A-599A-48CD-8989-BF4C3412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7B5C4D12-8CE8-44B7-BC6F-E5E285DDD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37C98F33-E396-4573-8EBB-EDD3ECD4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10F2BA58-93F7-4420-96BA-B732AF95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6F8AD9FA-9BC2-492C-A8FD-B3C378D3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BEEED364-62AC-4B6C-A5E2-4DF817BCC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6784D307-962D-4ACF-A158-20AAE7C8D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6F4B2C64-FA75-4104-B73D-16FA56338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D939EB3F-8E1C-48AC-9D78-1E99EA477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2EA0424F-3F1E-4A18-8565-6A8F5297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2C3CD1C-02FE-409E-A6C7-B0C54499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27EB8F5B-A133-4C9C-B617-D095C874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C9C78F46-57AD-4231-B886-D6052CB2A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7649262E-1EA1-4318-A452-653C7963C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635C1777-328C-4E87-AEE6-45D3739F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7AED2AC9-7132-4AA3-824F-46E26483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7E24B215-F3FE-4202-A4D4-F4DFA2B9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B199D857-E9A9-466C-B2C2-8BE1E7FDC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8FEB37A-558F-46C4-A568-C3B59985C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FC178B22-4DF7-45DE-ABC6-C5655C0E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C0131732-AA57-48E5-8440-65CDDF3D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54E3B4E7-6B70-49EC-BDFE-E8B9A34C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81DC6377-BCAA-4691-B0AE-6BC4EDD54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EB94AB76-3855-47D8-9F93-CCF789B9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022BD109-0232-4DAB-8240-2386FC65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19518B16-57DA-4348-A8CD-CA71450C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5554570F-51B9-4616-B209-B9D9A618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D88E304B-2E89-4BB0-A38F-2F8363AD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6C0B659A-B584-4715-B3F4-C0B6677BE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5F05C206-4CF7-4E71-802D-53BD9FB9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E4E437C3-3C3B-44DC-A40F-62A63181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C47749A9-895D-4287-A81D-F306620C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78915FB7-EDB5-44D0-9C22-7473B8AF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6968267E-2CB9-425C-9BBA-116F3618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9FD80635-1D3C-4738-ABEE-0BF1D352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32CD461-BB1D-42F3-BCEB-5DB52D67E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2CB2EF26-A6E7-4702-B87F-CEC0F7A4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967CD729-C72A-4187-8207-4226C167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FF534C24-F864-4630-AA54-236FBA44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7829A610-CED4-4FF0-8383-CC5D2654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E3F5F1CD-7374-487A-B1A5-B7728797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9BD6209F-0A79-4417-B11D-99D689B4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6DB5AE2F-1F07-44BA-9739-1FB13DD7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85F33410-22E2-4359-94F1-FEE1C26B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5228311B-8716-4009-B49B-3E0596A5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BA82B3F3-00CD-438C-A9A5-B0B04A2D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6D400397-B7D7-486C-858B-248FA0E4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9F598558-78DD-49FF-93A4-26A4A7A63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742D1C9E-B5EF-4935-99DC-BA0EB9C5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4B9EFB40-3082-4388-8246-973AA3C3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AC0B4429-BC22-40CD-BD60-28EC423D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D3CE387C-0C26-4653-B500-2C5C56F0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A41A3DBD-6607-4E6A-A1F3-5182FB6A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FC10871-A508-4A4D-BE06-B10D6AC4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13968DEA-CFE8-43CB-BB8C-80BE3B6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52B35B0-6559-404D-B52D-53DC08C9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54F67521-1278-4B41-A188-3FE3E376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64D4C017-C77B-4414-A800-CB37E2DE9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012F50EF-3A58-48F4-8D66-9FC22334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3A3D2918-8D27-41F4-B8DD-27B8DC9D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2C4A6C2E-5CA9-4F55-BBF7-E8067EBD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BFD25908-0CE5-4800-A90E-CB1401E7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615316B6-A381-4D11-8F4A-C069A9D9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C5386F86-4DFC-4D35-8216-1A5723E4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DAF7F6B5-F687-49D6-AE34-E256FBE7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47FC609B-3213-4414-9273-B98F57FB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B1F75A10-822C-4B09-91B1-0CFB4239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813891C1-1DDE-4397-ABD5-93906C9F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ADE46434-C64A-458B-8C04-295DFB8A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3FB89B7-ED67-45E7-979C-E6625FDCC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52BBDC4A-9415-4344-A55A-58A93630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3D3984AF-D7AE-424A-8BF7-E53B1B96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1BB37D19-9224-4D73-9B0F-207AAFD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3B6B8C0-9101-4D10-A662-1CD06CFD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CDD67467-54CA-4EBC-BFE6-7E7841432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CB5E7AEE-1462-424B-9C4A-DBE230D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2049C05-42BD-4892-8902-D1FE89E8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D3148817-4E06-4E36-B61C-BA550B4E7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57E6143B-2D04-47C6-AB34-8B40FB86D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7CCAC11-5141-4A69-80E4-9BEE2505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FBE3613-3733-4843-B126-469C51CC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49C78E1-7F57-4541-A570-9CA0CCA2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C3B84A4-C835-4D7A-A89C-FD6916C9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3DEFFD7-DEC9-416C-911E-A9ECF3C6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3410A1D-7355-44FC-8C9A-5129E938F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A42C471-869F-4BDF-96A8-44FBC3A4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C683891-455F-40EF-9137-1ADEB8B5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A1E966A-F660-4D22-B6AC-D4622B23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604FA53-067A-4812-8609-8B1033B1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59CB6B2-7B31-4DFF-887E-51A43DA0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2638E42-A8E7-4712-AD1F-AC4047E1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F4E7F5B-2A60-4947-A4E6-E7820D7C5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BEB988F-99BA-4CC4-A87E-BDA58E0E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F9625275-25A1-42DB-9A1B-9F330717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739EDB1-C251-4290-BC9B-0B11882A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AA329F2-257E-4A84-B214-BD9C8546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2F362D6E-CE24-4531-A2BD-272091283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C0E540F-6B6B-436D-8A5E-4161197F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E1D1E20-6BC1-4728-8A81-75677955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E76178D2-EB3B-4AAB-B4D7-3FF49002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49A6CE8D-168B-4A0B-8C16-72DCA6ACB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A73F7895-92D0-47D0-AC6E-016CC04D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E6EF4075-D316-4E0D-9646-6753ACEC4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7952D1F-F980-400E-8E3A-F09F8433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37EF938D-36A8-4467-84A3-7402278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278BFA3D-385C-42BB-BACB-BF8A9055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C58C72B7-E4F5-4E94-BBCE-CEDEF94A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89CD8BA8-5823-4D92-8E6C-68335F7F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7D3D0ED2-14A7-490A-90B7-5ED22295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465231CF-6A9E-4371-878A-EE321995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215F107B-678F-4179-984A-BCFB8002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408FC42-D772-4A34-8C52-A8F1D3C7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3BB75BB-3A99-46CB-99E5-19B65F48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AAE22AB4-4355-45EC-98BB-2255E2DB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37CC8B04-A3F7-42FA-BF9F-9925812F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17A6AF75-5DF7-42DB-ACEA-6D9BAE1D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7B1A0CA8-8BDB-4F44-B622-C341E49C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1F03C3E-BC82-4412-980B-74552F8A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1A0872F9-C07E-4257-81A8-97BEC601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AD58DE30-0DB5-4FFB-9519-B43D5D7B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51A75A95-98D4-418F-AB75-A25E3F93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76AC2BE8-DFDC-4B4A-BDC9-9E308CFE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5D98B0-C816-40D8-8049-32EAEFD6A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6FD0BBD0-EE42-456B-B872-28975C4E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E671C0ED-6B10-490D-96FE-5B07819C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8E85BCC8-EB80-44D4-9E4F-27B31355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E49A982-0322-41C9-BAE2-FAF73A2AA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4509EBCD-DB0A-45C3-AA19-5E805BFC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A895DA84-7CE3-4650-AAC5-17D6F0BF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819EB4D3-E1CD-42AE-80A7-CD38AB16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98AA59B2-CCF0-4D97-8F7D-9141743B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1B3519A7-0A30-46AE-9866-E221E3DD7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FA1D3E1D-6B18-420A-A3E0-C9635CA2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8BA8E9F3-5EDC-4571-9E9C-D6C54FB5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8B80ACC3-69C4-45D8-833B-6C231BCE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614E8D73-7238-4375-AF42-679009FE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1B1EAEDB-F6CB-433A-BC29-B07EBBB5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15827535-3B25-4E21-BF6B-27E567EF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1729A9E-64E8-4BD4-B509-2C945BBD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23022026-73F3-42C3-99CE-47CEC4637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8C4F3AE6-41D1-4898-81E0-706CE602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7C3E43A3-915E-4471-BAD1-3F87EE6A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ECE8AE9A-6BD9-426E-B3B5-2E1AA316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40625E6-F5C5-4E60-891C-DF6FCB11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A213A17F-88AA-4FAE-8970-67691CBF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D5E12BBF-2892-4E26-9DEA-B755D8CF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70372539-B150-4CD6-91CC-F807BE01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FB1FCE3-6AB3-4525-86D1-D02C8488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AB052850-4899-4126-9FFE-4D4A64D0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105B607B-6251-4303-9504-BB263B29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4545BFD6-9611-4695-9470-A83E6F8C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CC380E06-0CD4-48D6-9724-EAD1C2E2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A7FCB17E-E329-4744-AEBF-1321A170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B2397281-54E1-4EB4-A52D-64D35899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29AF0EA8-5CCF-459F-A7F6-86081D89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60D8382B-7B1C-460E-BAE7-BAC6267C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BA84BB4A-E7B4-424A-91E9-ADF9D635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27A3CC9B-EF5A-42F6-BACD-5931262E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257BFCB7-8F7C-4F12-8711-415D7CC7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91A997E6-C6D3-4C2D-AF90-8EFF40CB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3406B1C5-393E-4F9F-8C88-BF844322D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EE3E73A7-F4DE-4156-B729-0AC880E3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E444081-1A1C-4818-909A-9A0A08C9F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620F57F7-4091-409D-AA41-1F85844F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F127B78E-A2CF-4E47-8BFC-71C1FF30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1E2CDBEB-ABB6-495B-9C0E-37B03A3D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25EB834-4477-4820-8033-1880364D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A9ADA54D-8DBF-4E16-A5A8-3B48A4EE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AF3A005A-19F0-47A3-AE0F-31A96D9F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04D47AC0-737A-4326-932F-3F530FBE6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D53F8B27-6F5B-4656-8516-5E9F38B1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19BB4009-6281-4A67-8272-19EB2D39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F4164080-6BB8-4E34-A6B0-CDAFE8AE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CCBE5D1F-76CC-4782-89C1-08CA17E1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1114E0AA-2789-4F6A-AD43-5A3F53C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20B189BD-6071-42E3-9C57-4C956E45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D9697E6F-C5C3-4D9E-A537-C5ECD04CE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DD693E1C-BC97-4634-8B81-F44C0BFF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2D362091-F37B-4662-BF8D-3939B4304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4D65D3CF-B9EA-44A3-A7C5-15C58465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71C55C18-55F8-4204-85B4-BC2BF728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BCF8D17B-02CB-4CAA-9CA0-C408ADD8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23BA7880-1AF0-45F4-9F55-E73E1B8E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CC35D06-479C-46EA-BD48-6936E181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925A001B-8904-4435-BE9A-93828C30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C6E453-BAB6-4F1F-AF12-97902C56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2A5F0CBB-06DE-4B02-91AA-AEA58467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E449FC0-264D-4E5F-84FF-D0168DFE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967E6196-CE28-4ABE-BB60-AD1528C7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F84DDC5A-5780-4849-A0EA-24EECB03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BE3FED8-ADB2-47C8-A620-EFE59579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05756C7-2462-4577-833A-FB5B9CDC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787ACC4-F554-4E51-A73D-D6D03CFF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5A47454-FF98-44AC-AF7F-E95AD08A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4839BD8-91DD-4F73-8395-C6D57926D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858E993-1BBA-4E37-BCF9-75298A0A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8F7D270-20E4-4FD9-9D52-CB0DBD72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999A2D0-22F0-4D5E-9097-9BC8CD4E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1BE21E7-DF47-41B7-BFC6-6B967B32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C281B0B8-B257-4607-8460-40A2B4E75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875AD19-08C5-46E9-BECE-BBFE91B2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BBA4F23-0067-4582-830F-0E92539A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4BD82618-BBA8-4540-A35D-28A3ED883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CDDE854-20BE-4C30-A5C5-706DA3921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60435EE-E243-4C4A-BAD0-2D90B135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E81F88E-F0E8-4200-B015-3474FE4F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A8778CE-AC7F-48F5-9844-08E678110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7E59BFEA-7B5B-41A9-8F6F-A4D67C59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4DE061C-085B-4530-A299-8628FBF8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2A92BB7-B6BA-4D5C-AF4B-4CCDDA33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E8FBD26-B5FC-451D-B0EF-2618C59A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7AEE323-8496-4DE6-90BD-E89125AB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1E00EA57-C28F-4E1A-94DE-8FEE2185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ADC5A3F-D9A1-4437-923C-2B260FEF2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FA30DDFF-D0FE-44E6-BF53-1A6A3ED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1BA99C85-E002-44E6-8A4C-025F7E788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DCDC0F8-F95A-4365-9742-8C9650DF9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B3BD4F43-6D34-4CC7-8A9B-3D3FBB43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76109888-57FB-4B43-83EF-05C04A450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C6742E29-0952-4FE3-829B-4EB37AE1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E188BEC5-154C-40B6-9E88-7A5E657F4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18ABC00C-152E-4F35-94EB-FB0452C75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C3902773-4098-4425-B8D0-89C27353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576FA87-3BBD-4A02-955B-29DD053F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D482A153-2DD5-4D3B-8F52-EF87EE20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3B39C0FF-4E4D-4059-904E-7A4B7748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C9402353-46A3-4398-9CC1-07479266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B8BC80B1-A363-4091-BADC-72CAB725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502D4DFF-1FB0-4A44-A5FD-4FE7A206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0967865E-1007-4078-B46B-1116D9AF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651325D2-6E9F-44DB-B881-30D1A4E0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B02C100A-C35F-4EA8-8915-63E486DD7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BCCB3406-D300-473B-A8F2-0BA8EE25B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E5D8C59-7A57-43BD-ABDE-A216942E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57BD7AB8-6463-48DB-9F5A-0336DCCD5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A000C06F-12A8-4236-92C6-BC3A34CB8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461D9A41-E55E-41B4-A887-6C3EE42D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7073EFB4-5EBD-4293-880D-8809ECD9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F754710A-9C3F-4777-A5EB-0A6535F8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69BF1D32-8172-46FE-930E-3D753E89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7FDD81F-7FB8-4E30-A528-F4D851AA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DA4F1128-1E15-460E-BD2C-AE20A4BB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5E46E47C-C2F9-497F-9FC9-93178294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628F4E7F-47D0-4907-A262-2E1D9674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6BAF009B-E817-40CB-9B70-F78AC71B1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BDE1ABDF-7B65-4D88-BDCA-096FF15A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51FAC571-63CF-4EDD-931F-F63E09F30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24706DE0-797F-442F-BD20-1FAA9B77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C1AF4A40-C2D2-4158-9433-E6253CDA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E37705A7-B026-4C75-8B55-2C849F14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4EF3567D-30CE-4A7D-B512-D0C1E814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33286401-D2AB-469B-ABDC-47B74318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34B9A61B-5431-4D5D-9777-3D9CD3A6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E4C1F467-4D3B-4883-A507-9C70FA9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FEAA8553-72C1-425E-86CB-2746C620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8A8D1D47-FA35-48E0-9D0B-4D5B2A09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4EA374F9-4033-4319-ACD5-0081F82D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4C32B7A0-49FE-400B-B42C-B8CF7AD7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26101BC5-45BE-4F63-9BF8-0BE8B907A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A54EACD5-A37A-4E53-B96B-FF9A04EA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68B85D8C-13F3-4310-8301-3C1C82C6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D27DA5F-C466-4F7D-A09A-CE283190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1710CC0A-659B-4180-BAE1-9FD80DC30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5C7508B-3862-40A4-9B86-4E7C6D5E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8B02A5B4-96A5-4367-9B17-D83D4693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A7DCACB8-82DC-43BB-87B5-0B3E49CD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3A53E44B-22F6-48E1-A53B-51F2E7F4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752A3D59-C905-41A8-B3B9-798BE4ED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74E5CA99-9954-48D0-8AF3-13A85B297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B2D8F8F-EAA8-4B57-9611-7DD9C3DB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8CD7034C-D084-4AC1-AF4F-30AA834F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9AC1EC8-B0BC-4E55-B3FE-24777676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7C9BF8E1-FA42-41B5-AD6F-084B2E44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88397F44-220E-4E05-8C44-86A1D98A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E28DCFB-308E-4A67-99C0-25A63050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DF367DF-CC61-4A73-9F41-8D58B53A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7D10B506-B057-4057-9811-F9ADFA3C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B88E885D-0C42-417A-BEBB-4B117758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0FA787BE-4013-4975-A5E5-F9D604DE0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0A329851-B37C-416D-B4BE-0A21B8D7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CF2AD21-F353-4675-A10C-DB302710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36A2353E-011B-4B97-BD21-70569B84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106CCA5D-24D5-4973-B991-C9368F4D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9CE747DF-EE11-4EF0-B520-D809E88DA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468289C1-57DF-418E-B1D3-EE84C251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BDA6499B-827B-4805-B830-9C635799A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C0D836F0-8B5B-4247-B4BF-45AF00EA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4A41465B-DE38-4F93-9805-931177802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53BAF61E-FB0B-454B-B303-AD22A39D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636A6B70-FEC1-45E0-AFFF-E7CEE83E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4CA53FDC-83ED-4B2C-9C6B-9139EE49E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9D4C218A-8496-44B1-9C79-BF7CE7E0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13F94508-6EB0-4F3D-9308-0CD35912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315BED04-F1FE-4E99-B95B-B4A251C4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DB6B4BBF-50B2-40D2-A8F1-86BE350F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855B4471-E3F8-415E-A85B-91F6EE68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6DF28A04-ABA4-49FB-ACE4-0FB4759D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965F9840-AC4D-4F84-B55E-370E7796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9EE159D4-76F8-4A38-B392-98D49A89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4164A14F-F7FA-45E8-A9BB-EB230C0A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7E3FA605-D75C-4E56-A205-6D6C6AB6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C797EC-B5B5-4461-A549-F2BC0D51F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0EF45F-4E64-4B84-92CD-355F87D7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B20E0BC-D544-4F8B-BCB2-20A89B0A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222D140-E8FC-4658-9233-E2CACA83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F297E33-26E6-4AC8-BB89-E44BC9BF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6A88F03-F1D8-4395-A012-77C42ABE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60E7B39-B3DB-4D53-825B-DCA79A83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DD843-081B-477A-93E0-74440F3F4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9041304-A190-4474-AF7D-5EE00DAA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A67377A-CA0D-4AA8-B685-9F25F145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4858EE8-6532-4BB1-AEE1-A35DB3A4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7DA3113B-B56C-48DA-B6C5-C0A1C163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467E73E6-61C9-4470-AA92-9C0583BA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F472242-2B45-45CC-BB87-2450C0C4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EA11BD3-989E-4A86-9E8C-5D7B5FFD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2B62645-28A7-4E9B-B977-77F412EA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F5B265F-5F8E-452D-91DB-81CD120CA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BF3E48A-D9D9-461C-87BF-78DA6762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BF78C48-2151-434D-A1A9-EF1ED41F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AEAC650-0F3D-4041-9EC1-88A45190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4BA2D39-ABAB-42D0-ADA7-DD10B2EC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9D87223D-92CA-4D37-B6EC-BF238B7A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84844B3-B254-4A0E-8F1D-784905FAA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5C01E71-1F4C-4639-9BD7-D6317F6A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B1F04E8E-D10D-4869-8A0B-AE6B0212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10536E4A-897C-473D-A174-71B02CC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BF4F4961-0FAF-48C4-9D7E-3507538B8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5190DDC-23C9-4ECB-9E0A-8A800F8DF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D0BE4F9A-D390-478C-8969-B13658A9E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F82C413A-01A0-44C2-8756-BC3BD2A9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6AF31788-1B5D-4C51-AEF6-2713252A2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EDD1657D-8D0C-4235-A268-16920DE7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C0B5FA2C-7DA9-4304-9F16-89BFEF13A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2131F358-9642-42E6-ACB1-813DEC0C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70C48956-230C-4730-A041-0C68DBA67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D4ACDFB0-0877-4A26-8319-A6A0DB1E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3B2A9C3B-1577-44D8-A439-84FA98A53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A3D9EEA-02B4-40A5-A0D3-3DC528D5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C3FDD2B9-08EA-454C-A6BA-3E6400B9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47D852AE-B742-4EB2-948C-E1453F6E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C8EA7BD1-17E3-47FB-BA26-4A18C475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383409C-BD0F-472F-90AC-197D54E9A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1F03BCD7-1313-48DE-A472-722DFD19F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B198E611-2DFB-4347-8CAE-B91C45851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73BCE0A3-9CE7-4EF1-A513-4F3E26D5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F0BB4BC2-3D3B-449B-9711-C422F3BC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18DE672-5D47-4BFB-B967-7B4CB716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A20C880-954E-4F03-9324-9E4967E0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C94304FD-80C1-493D-AF44-3A09B423B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9E58C125-01A6-4515-97A9-D0D27AA8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588B0D98-5F69-4A70-B954-9EE62126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903BCAE7-208F-44BE-9EDF-EA083656C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9D67A447-4C01-4015-8ADA-2BF3D246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4D916299-D779-4545-A8AB-CA3612BE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708E3005-D8CC-4DA8-998D-DA0D617D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A49087D7-38D4-425F-9533-3B7BB8EE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33265E76-1EAE-47EC-BCA0-8D31E579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F0961914-398C-4031-BBFB-59DED6CD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1BB3F196-34E0-4A31-85F6-49D5B9DEC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D3B69280-A0E1-4F50-8AB9-516E04F6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57314E77-CCB8-4243-A619-A93D3D4C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7D240A3B-37ED-48C8-98C6-78FA43239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F96E07E-D3DA-4E97-9161-2920F6A67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48E100CF-B273-46EA-8EE7-F14EE1D1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43D9DBBA-56B9-4EF5-877E-1C9D48CD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E45737F6-343E-4E21-A3EE-9E6E43D1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DD58D7A1-AF0C-4C2B-861E-252BBD1E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D923B1B2-83FC-46F2-AEC4-7CED0721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17E66F1-6FB1-497D-A24E-E436D387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1D8BCB0A-9072-4BB5-A5DF-B7B09951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C8C25170-68DB-4E4F-916C-41ADBA0F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A00F0747-313E-45F2-ABC2-C36A2152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7DFABDF5-9718-48DA-8AE5-3612DEF1C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434514F9-857B-4EF4-ADEB-468F6F551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FDD6F38C-5CFE-4BE2-99D9-86D2AE246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2E75178B-A7CB-4D19-AADC-FBD45882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BEADC423-80BD-439E-9247-CB8182DA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4865193E-1DB8-487C-9893-FA9FA029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1AC05289-F1A6-43DD-866A-37A03EF6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6AD1ED1-6C21-4D7A-8F7A-1DE6CB73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E70D3F90-A526-451E-B7D9-3DA106368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BFD121AB-8052-4AF4-B9D4-8DADBF3A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64ECE027-8BC9-4913-8C2B-2A54D38B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BF436AAA-CBDB-480C-AC51-266990A5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CA1855A4-19AD-47E1-A0F2-9FF41105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54A11DC-EF09-40EB-BC8B-53055CF8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49D72D49-FD20-43B1-B0B9-08CF8FE7A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55D8550C-48DD-4229-8CB2-5A4F4C54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64A4500C-6D55-40D1-A5AA-9486CD49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51529DA9-E5A0-4A2F-AB5A-A7D44FBC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FB26F6CA-6488-4CEC-8AAC-A310A872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5D3799C2-571E-48A2-AC53-9122629A1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D548FC73-6C57-4825-A2A2-6376FE86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F1C4B745-1C15-49EE-92A5-009E59AC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8B13C4F9-1C48-4C38-940E-9F87377B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702246CB-A797-4030-AE7B-6AAD414C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68BFBA5E-7DF5-47F2-AD07-3C864B6D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B28292FC-7079-43E9-B85A-CD5933BC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CF7FA7E0-4BCB-4871-BD3C-25F7884F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EF66B1EB-134D-4E92-ACBD-228D5D3F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CA8F1EA2-3348-451F-9CD7-96CCCA3D4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DDD34B05-3E41-423A-B32D-6A095347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BB5DFD6-FBF3-444A-8318-B886A230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8412B51F-AF8D-4F2D-987D-0948A716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8C182840-9B0B-49EB-8E24-20CEE337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7AC35357-6221-45BF-9FF8-79CA8590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2388F9D9-DF64-4BA2-876B-1B14AB6B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86FF672D-E516-4BF0-895B-EF2665A4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F80501CA-C3A7-4F53-9471-D9854346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F5409FEA-8877-4AC6-9849-2C1050AEA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615C5A9F-18F3-43DD-A399-8FF672DF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1DC234D-D959-49DD-BD95-8D659602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147AE28-CD83-4AD3-8197-BF531337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7141106-5D4B-47A2-9FD8-95B09E18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E9FD7D0-7BBA-451C-B637-C6DB1AA0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73D0CD7-D44E-43BA-85F5-C8EBC12EA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179287B-AF63-4829-8D9A-1D544943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BDCA13A-B22D-40FB-92CC-D5ED0FFED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CCAC493-F56E-408E-A3F9-B44B82D0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D79BCA1-6F2A-490B-9323-D31943D0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D3B6E9A-F814-4595-92AB-5D2F660B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DC9A388-55C9-46D1-B5A3-A1377865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C859A22-22C9-4616-A59C-5367640D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9317BF8-0BCC-4D46-98B4-B893C785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64D27CD-14B2-41F0-891B-EFC44673B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24641CF-FF91-46F6-A306-4E691825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423581D0-9A25-4262-90B9-2436D6FB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718BF32F-B9DA-411E-8A78-84E9287C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726387D-C94E-4CB7-A7AA-4FDE57F1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70C14799-29C1-432C-8FE9-B6D31C2F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EAAA78EE-DDE0-4547-8E16-C1874D7C5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C61D325-53B3-4BDC-B084-29C29A92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36DD56A2-6EA4-4505-BEEF-5F92D158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931C76B-0589-4AE4-B377-E05A9E0F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B01D4315-F6C5-4061-9427-0E050A18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23953B22-1D01-4E6F-86F3-BA8E4EF37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2D767441-A17A-4F15-8930-6254953C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EADAFB3-DC0C-4BC7-AF93-6B88D6B5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D5B0F11-62E0-4240-A534-40E42165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DE7E10C0-AC1C-4B06-8D93-74ABA2AD9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54F4701A-E396-4565-8DC9-DD7049B68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DCF859C-B83C-42FF-AA72-4D2A64A7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1844E77-BCB1-4ED0-A602-8273D504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B6CC1F5B-96A0-4DC8-9F91-A42E436C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ED915FE-ACB0-4533-A4C0-6077950A0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68A12547-102F-4068-8C88-E84CD4513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900AF4F1-B454-4357-99EE-712580DD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24C8DD37-090B-44B9-809A-50EEE2AD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69BD179C-6D0D-4CF6-810E-2E15B21C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EAE6FAE3-B78A-45D3-94EB-1D07CA01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FE827ED9-1712-4F49-9111-9DFE74A6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135A7E0-8D75-4053-BCDF-80805D1D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109497BA-8E79-42E7-8AA1-D49864F9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34A775CF-E16C-4D3E-B25F-F444456C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80BFB893-8E9D-4405-82C2-8702B22B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6989E7CF-6C7D-47D6-B851-E5586AA4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C6F203E0-0338-4289-A4B5-8F11FABF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C686B85F-446B-490D-A7FF-48CA4868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E55409BB-344B-415E-AA23-8C4FB624E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5DFF4AF-1606-4E8B-97AA-ADEA29E9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E6433B34-493E-4483-8545-28197052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E5F2C727-147C-44EB-8ACB-34C81310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D72B65B2-5520-494B-AE39-E1D3539F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4321BA9B-1011-438E-BB2A-9550703B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FAB94A28-1826-4B6E-8988-7DE7727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9FD1B54E-9831-4EF0-B8DC-35E94708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CDFD1840-1489-4431-8989-B4CE4899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9BB6FC7F-6219-42D4-BB9E-E8774DA27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F1260BA3-AC01-4730-B3B3-2B97A0BEF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7D14DE3D-85EC-4456-8FD5-9640B51F0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968D7074-CBDD-4FAB-875A-19E3646E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2DE69474-86CB-419E-B75F-0525D008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C28235A6-2531-4F8D-B29C-93E9256E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6567CEBA-8B4C-4370-9DE8-B4C7BD4A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AE23ABC9-0A1F-445F-B610-F963B7B5D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E9B4BB22-C3C0-4C87-9AB0-1BF356C1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4017E604-828E-4BF4-A787-D022E9B8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8BF22CE1-23FE-4A9B-8113-AB1E2428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D12FF92F-A9EE-4B59-82D8-FEA08FDC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77F9EDA0-3E12-456D-B48F-4A864B42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7395C422-F1A9-41A3-A4E7-E6440165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F9338429-64BA-49B5-AC5C-B60E9CC6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4201ED23-E846-439E-BBA9-CB33EF35A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6FD14E15-C7D5-4C3B-9B58-B4BED08A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829F8A33-30F0-4B80-94D2-3E9BCA57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2F1A2EC1-98B9-412B-B7FD-E1A21755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3B5F7065-762D-4EAD-98EE-2EB1AE0D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6154298-A57A-4612-B8C0-A1A90A0F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DC0347C2-139A-4AD3-912F-415558F6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063C9EB0-AACC-4A19-A44E-F47EA3A2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7259570-978F-41ED-8F5D-657A57F6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762EFE0-0AA7-4EA5-90F4-D390EE69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AF499380-8B0E-4C3F-A153-F543FF20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EFC66263-96BE-4EB6-9130-685A0217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BA2BE0A2-AA9B-4048-A2A2-24F327B0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B8CD681D-9BC2-4DDC-8035-A700C2920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B2EF876-415E-4377-B983-257142F6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33393F02-1D3A-4774-A0DC-7E389061E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1E445B54-0A85-4373-8BC8-61C4C1604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C4CE0E5A-3471-4DAA-95DD-B50775D15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1A566CDD-059F-4F86-A0C0-01579F42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EC75450E-F438-4875-AFBB-577C6F09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02BA92A4-C41F-4C0D-9CC0-D66EB811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876B36BF-3EEE-4C14-9323-F7AFB72A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ED3E8DFA-F633-42D6-A51C-D85F1220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B83F9B35-2F21-4ECD-BA8E-2A5331FF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A2ABEF4B-063A-44B4-B608-824B1C23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A8B3C1B5-7B41-472B-BD6A-941909E6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8FF90D74-9C77-44DA-B46F-07E23845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664CC326-1D65-430D-8781-87C41471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BAB3422C-F87A-4F0F-99CE-892C45673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73049D70-E80A-463D-A255-EDBE55F78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83717AEA-AB55-475E-BD02-DF5E6D8F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21D381DF-E34F-411F-BC6F-6D71FED1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5E9A4CBD-806A-4D65-B833-D6F13DC6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6F050FD0-6289-419D-8BD8-23D7A00A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7DBCB302-C72E-4C43-80CA-77D15AF4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2BFEF4B3-80AC-4158-A174-36B91AC1F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D3EEADA6-57CD-42A0-8118-0FE30D66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A9FB5CED-0030-4B5F-BDC2-F6D5C32F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B2D21442-8A09-43D8-99D2-6E3679ECB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11CE3B78-C752-463E-B2D7-24C5F446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0E9538C-6A4C-4A9D-A4A5-7E9F2F2C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302AE7F-4C78-431F-9947-7A6286AB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AAF2DD0-0C4B-4B37-B652-C0AB710B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7A51D99-BEA7-44DB-8BCF-C7923201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BF5C4D5-B07B-429A-B2EA-2BE229EE5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CCA7AC3-3C8E-4AD8-9355-B3E7798E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2813644-2FB8-484E-9C16-6985FA8ED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149448E-B4E5-4968-87AC-DDE68DC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127B1D2-48C0-4824-AF6B-F75CABFE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FABB660-C3E1-4C61-9D57-9C2B0B71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D7B4B46-A2AE-4475-8576-A52C4641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F43765-262F-4770-9771-299DDFB5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FE7C28B-E746-4B8B-B5BA-56D4175A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4923F3E-E950-494F-A343-2B5C7C63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91EB87C-81C1-42A7-AD49-36C263D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474A6E6-ABAD-47F9-9318-C540A1DD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269FC23-E021-4BFD-9999-F3003081D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8A19330E-EE85-4E5F-BFCA-97CDB16C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41944DFE-9966-443A-8022-AA7395070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21909490-8BA3-4202-8EB6-7C4EB89A9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C915AF64-B082-4DC1-AFAC-26FA1F9B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BD543C0-A2BA-48B4-9D68-AFF44959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334B3868-5BDE-4D3B-86E9-405F7C53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C36AC153-DD02-49ED-962F-3CB569E6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D5DD3888-0BF2-408E-840C-558B490E8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2A73A809-8E10-4837-96CF-808ACCF7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282898C8-FED8-4018-B0B5-B41E369C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E392E85C-113E-40CD-87BB-7D397213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571C61EF-C2DF-4D18-A963-21C21CC70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AF80F4E-DBF4-48DB-8C1D-936903EA2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D0507C1-E508-4941-B503-8EB72DDE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C7E75658-E78C-47FE-89F8-1CEEA6CA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11E74EC0-C1CF-4224-BC33-A6ABBD17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18E25C25-0CBC-41A6-93B9-395D9B46E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2F593830-D3F9-4CE4-9266-6942EE1EE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1DA23FFB-4DE7-40A8-B649-BAD3038B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E5A9A1C-D6A1-4594-AB02-AC521956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ED53FE6-CF30-495B-8444-363AAC16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5A12F7E9-2F43-4847-A4A2-E22A99CF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E5B8FDEF-B513-4F15-A66A-6DF5A7A7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6EEFDAF4-AD0C-4351-8F96-BD6BC724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5097E255-4826-48B3-BD13-DC795F191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CD6CBF6B-2192-4DDB-A274-F88EFB64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90F72043-FACA-44F1-AD38-630837C0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559E0968-8586-49A6-8D69-76DB6CEE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1AB2F3DE-DF36-4D18-A6EB-864A2737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48D0CCAB-F030-4994-A602-B4596FA4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754C6C14-798D-4EC4-9899-56C37896C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4AC9D8D6-B9D3-4218-A182-39AA9BF4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A423A458-E4E4-40C8-B62B-D432DCF6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F7A31BD7-241C-40EA-B0FC-92DF43F69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54A81F5F-FDA1-4F34-B576-46E306EF7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83EB7898-A5D9-42F2-8905-E545DA4D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E4137715-946C-4DF0-9B44-50596FC5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2D09C5C8-AB24-475A-A295-8875DAE0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3DDAFCB8-B4C3-4928-9725-D8D030DB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C13931E9-F21E-47FE-8C66-48F72A2E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93DA319A-0633-49FD-9B03-9EA1DA78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713351F3-17CF-4EFD-9551-6EA9067D7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EB8F8AED-B9C8-43D9-8639-FE754F68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14AF5E0-1E69-4E4F-B9F6-3F111B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62F4B177-A671-4EF0-90C5-93D95444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5867E8A1-97BB-4C75-87C2-7D670D1B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911194D3-8D5F-4C61-BBCC-8692D28B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3B9EDAB0-B24A-41AE-866F-F19CA334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808C65D0-C8A5-4B19-9408-F4DAF849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42AC5A9C-33DD-43B6-A9B5-53EBD0654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FA61488-4C53-4CDC-AFCB-B5A773C2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B274F5FF-7766-4E58-8D69-221D3459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76B1FAC5-098D-4504-9C90-1C754145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D921B8B8-71E1-4095-800D-1212CFA5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D39BB63E-BF3B-4449-8B5A-D65F5C9D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CE6119F0-6E2F-4505-9576-045C096E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5BAECEDF-BE4D-431C-BA6D-7A3F1AC2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721C1165-551A-4925-A4CE-B3A976DD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F5934AE3-2686-45E9-83F2-8A6A47BD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2618A38-878D-4AE8-BC7E-8CD692EB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8A9CCCB0-E06B-4D77-A5F6-F99D5FC4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7B119E8C-240A-4892-9DEC-969F60CF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A8EE7F9F-C3F3-4FE4-917F-D7056EDC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E65EA97-15DB-4247-B2A2-46AABD632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1EB176E4-051F-40AE-8172-224E3B4D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B44EA4E7-EA6D-4F62-A39B-CF4C7709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941333FB-0859-44D0-8017-BE9A3548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E693937-6724-4AE2-B94E-5DFEA28B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BC06C465-D8CC-434F-8F2F-6C263DA58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CFDB05F0-97B4-4710-9715-6FBA1689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F0B3FCA4-A2DD-4AFF-B58E-5945496C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9FC94FDB-11C8-45D4-A70A-C790C6E8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E5AD8279-5736-497F-9F82-5B9415F2B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1DB69D1F-EFAB-4917-AD8A-F938CF29F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7F051E1F-7757-465A-BC29-AF22B33D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9EB2B3A8-5088-4A52-88FF-22E9DB8F3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A6F3FCA0-DEAE-48B4-AEC6-F004AD0A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17739BD2-9DD9-44B9-A693-63E903DD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60550B21-56EC-4731-8741-50A9FAD4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3A53A674-4129-451D-9BE8-064CA20B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E251FA0F-9DE4-4FFB-9A88-82FD23DD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687971DA-88FB-4030-A9CF-FFA21CC3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24878988-4F8D-43F1-9FB6-CC38E65F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53013664-2C0A-4AA3-9B37-3ECD0D8CF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BB6D560F-835A-46AF-A582-F163CDC4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93EDFB-33CA-467B-9D7A-A4C25D5E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E61B1A00-8FBA-4F4F-AE8C-D57E2AFF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418C8C6F-B9AC-418C-9115-F18DD61C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95F0103D-3D8A-4E13-9063-F2845BBB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2CF5872F-4F67-4B00-8798-0262A41BB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840735D0-0F99-4939-89B1-32D46481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F8D832E-E2FB-4CE0-B22B-CBCF5D58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9A3A8980-EAEA-4F30-99B9-A5C145BB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22BDF226-41C3-4863-B5F0-A3518B8BF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6773</xdr:colOff>
      <xdr:row>1</xdr:row>
      <xdr:rowOff>6773</xdr:rowOff>
    </xdr:from>
    <xdr:to>
      <xdr:col>4</xdr:col>
      <xdr:colOff>0</xdr:colOff>
      <xdr:row>3</xdr:row>
      <xdr:rowOff>0</xdr:rowOff>
    </xdr:to>
    <xdr:cxnSp macro="">
      <xdr:nvCxnSpPr>
        <xdr:cNvPr id="2" name="Connecteur droit 1">
          <a:extLst>
            <a:ext uri="{FF2B5EF4-FFF2-40B4-BE49-F238E27FC236}">
              <a16:creationId xmlns:a16="http://schemas.microsoft.com/office/drawing/2014/main" id="{9BA0E4F6-75F1-4B43-BC3F-28071A74E908}"/>
            </a:ext>
          </a:extLst>
        </xdr:cNvPr>
        <xdr:cNvCxnSpPr/>
      </xdr:nvCxnSpPr>
      <xdr:spPr>
        <a:xfrm>
          <a:off x="2817706" y="421640"/>
          <a:ext cx="789094" cy="755227"/>
        </a:xfrm>
        <a:prstGeom prst="line">
          <a:avLst/>
        </a:prstGeom>
        <a:ln>
          <a:solidFill>
            <a:srgbClr val="0070C0"/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464769</xdr:colOff>
      <xdr:row>1</xdr:row>
      <xdr:rowOff>92786</xdr:rowOff>
    </xdr:from>
    <xdr:to>
      <xdr:col>1</xdr:col>
      <xdr:colOff>320212</xdr:colOff>
      <xdr:row>2</xdr:row>
      <xdr:rowOff>283285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A0388E0-6A1F-45C8-808D-0F1B10E2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769" y="505162"/>
          <a:ext cx="1047749" cy="575982"/>
        </a:xfrm>
        <a:prstGeom prst="rect">
          <a:avLst/>
        </a:prstGeom>
        <a:noFill/>
        <a:ln w="88900" cap="sq" cmpd="thickThin">
          <a:solidFill>
            <a:srgbClr val="0070C0"/>
          </a:solidFill>
          <a:prstDash val="solid"/>
          <a:miter lim="800000"/>
        </a:ln>
        <a:effectLst>
          <a:innerShdw blurRad="76200">
            <a:srgbClr val="FF0000"/>
          </a:innerShdw>
        </a:effectLst>
      </xdr:spPr>
    </xdr:pic>
    <xdr:clientData/>
  </xdr:twoCellAnchor>
  <xdr:twoCellAnchor editAs="oneCell">
    <xdr:from>
      <xdr:col>12</xdr:col>
      <xdr:colOff>400673</xdr:colOff>
      <xdr:row>1</xdr:row>
      <xdr:rowOff>109221</xdr:rowOff>
    </xdr:from>
    <xdr:to>
      <xdr:col>13</xdr:col>
      <xdr:colOff>628884</xdr:colOff>
      <xdr:row>2</xdr:row>
      <xdr:rowOff>299738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BAD2EE1-CDC8-4579-9BE1-36D0740C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6908" y="521597"/>
          <a:ext cx="1044000" cy="576000"/>
        </a:xfrm>
        <a:prstGeom prst="rect">
          <a:avLst/>
        </a:prstGeom>
        <a:ln w="88900" cap="sq" cmpd="thickThin">
          <a:solidFill>
            <a:srgbClr val="0070C0"/>
          </a:solidFill>
          <a:prstDash val="solid"/>
          <a:miter lim="800000"/>
        </a:ln>
        <a:effectLst>
          <a:innerShdw blurRad="76200">
            <a:srgbClr val="FF0000"/>
          </a:innerShdw>
        </a:effectLst>
      </xdr:spPr>
    </xdr:pic>
    <xdr:clientData/>
  </xdr:twoCellAnchor>
  <xdr:twoCellAnchor editAs="oneCell">
    <xdr:from>
      <xdr:col>0</xdr:col>
      <xdr:colOff>320040</xdr:colOff>
      <xdr:row>18</xdr:row>
      <xdr:rowOff>0</xdr:rowOff>
    </xdr:from>
    <xdr:to>
      <xdr:col>1</xdr:col>
      <xdr:colOff>14379</xdr:colOff>
      <xdr:row>18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2A8E3EB-1344-4946-8876-CCB04D1D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3360420"/>
          <a:ext cx="879672" cy="480060"/>
        </a:xfrm>
        <a:prstGeom prst="rect">
          <a:avLst/>
        </a:prstGeom>
      </xdr:spPr>
    </xdr:pic>
    <xdr:clientData/>
  </xdr:twoCellAnchor>
  <xdr:twoCellAnchor editAs="oneCell">
    <xdr:from>
      <xdr:col>11</xdr:col>
      <xdr:colOff>624840</xdr:colOff>
      <xdr:row>18</xdr:row>
      <xdr:rowOff>0</xdr:rowOff>
    </xdr:from>
    <xdr:to>
      <xdr:col>12</xdr:col>
      <xdr:colOff>100599</xdr:colOff>
      <xdr:row>18</xdr:row>
      <xdr:rowOff>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0AD3B4A-C316-44DC-ABD4-76AA59E74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6960" y="3360420"/>
          <a:ext cx="894773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406399</xdr:colOff>
      <xdr:row>18</xdr:row>
      <xdr:rowOff>8467</xdr:rowOff>
    </xdr:from>
    <xdr:to>
      <xdr:col>1</xdr:col>
      <xdr:colOff>100738</xdr:colOff>
      <xdr:row>21</xdr:row>
      <xdr:rowOff>8467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8DE1844-0D49-4194-BF5B-D2E5226B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9" y="3378200"/>
          <a:ext cx="879672" cy="4826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581710</xdr:colOff>
      <xdr:row>17</xdr:row>
      <xdr:rowOff>160867</xdr:rowOff>
    </xdr:from>
    <xdr:to>
      <xdr:col>13</xdr:col>
      <xdr:colOff>667068</xdr:colOff>
      <xdr:row>20</xdr:row>
      <xdr:rowOff>160867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2117EDE-3A42-4372-8973-923360D0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7945" y="3603314"/>
          <a:ext cx="901147" cy="484094"/>
        </a:xfrm>
        <a:prstGeom prst="rect">
          <a:avLst/>
        </a:prstGeom>
      </xdr:spPr>
    </xdr:pic>
    <xdr:clientData/>
  </xdr:twoCellAnchor>
  <xdr:twoCellAnchor editAs="oneCell">
    <xdr:from>
      <xdr:col>0</xdr:col>
      <xdr:colOff>303106</xdr:colOff>
      <xdr:row>53</xdr:row>
      <xdr:rowOff>152401</xdr:rowOff>
    </xdr:from>
    <xdr:to>
      <xdr:col>0</xdr:col>
      <xdr:colOff>1182778</xdr:colOff>
      <xdr:row>57</xdr:row>
      <xdr:rowOff>16934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6A55501-7FAC-4F21-9C38-934B735C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06" y="8830734"/>
          <a:ext cx="879672" cy="50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624840</xdr:colOff>
      <xdr:row>55</xdr:row>
      <xdr:rowOff>0</xdr:rowOff>
    </xdr:from>
    <xdr:to>
      <xdr:col>12</xdr:col>
      <xdr:colOff>100599</xdr:colOff>
      <xdr:row>55</xdr:row>
      <xdr:rowOff>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D2F3F82-973C-4540-A1B6-85ABAF44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6960" y="3360420"/>
          <a:ext cx="894773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91</xdr:row>
      <xdr:rowOff>0</xdr:rowOff>
    </xdr:from>
    <xdr:to>
      <xdr:col>1</xdr:col>
      <xdr:colOff>14379</xdr:colOff>
      <xdr:row>91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9AA8308-2C0F-46A9-AE79-EDC59A53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3200400"/>
          <a:ext cx="879672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624840</xdr:colOff>
      <xdr:row>91</xdr:row>
      <xdr:rowOff>0</xdr:rowOff>
    </xdr:from>
    <xdr:to>
      <xdr:col>12</xdr:col>
      <xdr:colOff>100599</xdr:colOff>
      <xdr:row>91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E8A0F38-49E7-4265-952A-EF77B6BF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6960" y="3200400"/>
          <a:ext cx="894773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653428</xdr:colOff>
      <xdr:row>91</xdr:row>
      <xdr:rowOff>107577</xdr:rowOff>
    </xdr:from>
    <xdr:to>
      <xdr:col>13</xdr:col>
      <xdr:colOff>738786</xdr:colOff>
      <xdr:row>94</xdr:row>
      <xdr:rowOff>107577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F262F69-AF2C-4727-BD0D-5F0D2048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9663" y="15491012"/>
          <a:ext cx="901147" cy="484094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127</xdr:row>
      <xdr:rowOff>0</xdr:rowOff>
    </xdr:from>
    <xdr:to>
      <xdr:col>1</xdr:col>
      <xdr:colOff>14379</xdr:colOff>
      <xdr:row>127</xdr:row>
      <xdr:rowOff>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B648CD5-E2EB-41A8-9953-41C9D7C14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3040380"/>
          <a:ext cx="879672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624840</xdr:colOff>
      <xdr:row>127</xdr:row>
      <xdr:rowOff>0</xdr:rowOff>
    </xdr:from>
    <xdr:to>
      <xdr:col>12</xdr:col>
      <xdr:colOff>100599</xdr:colOff>
      <xdr:row>127</xdr:row>
      <xdr:rowOff>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5F9E1A6-5856-46C3-A816-0C2F8C0A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6960" y="3040380"/>
          <a:ext cx="89477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128</xdr:row>
      <xdr:rowOff>0</xdr:rowOff>
    </xdr:from>
    <xdr:to>
      <xdr:col>0</xdr:col>
      <xdr:colOff>1176005</xdr:colOff>
      <xdr:row>130</xdr:row>
      <xdr:rowOff>152400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D0E6716-0291-4A45-9066-A2816432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" y="20099867"/>
          <a:ext cx="879672" cy="474133"/>
        </a:xfrm>
        <a:prstGeom prst="rect">
          <a:avLst/>
        </a:prstGeom>
      </xdr:spPr>
    </xdr:pic>
    <xdr:clientData/>
  </xdr:twoCellAnchor>
  <xdr:twoCellAnchor editAs="oneCell">
    <xdr:from>
      <xdr:col>12</xdr:col>
      <xdr:colOff>678828</xdr:colOff>
      <xdr:row>127</xdr:row>
      <xdr:rowOff>88651</xdr:rowOff>
    </xdr:from>
    <xdr:to>
      <xdr:col>13</xdr:col>
      <xdr:colOff>764186</xdr:colOff>
      <xdr:row>130</xdr:row>
      <xdr:rowOff>88652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E92DF9B-B2B3-41C0-8391-6FCEC7D2F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063" y="21281216"/>
          <a:ext cx="901147" cy="484095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220134</xdr:colOff>
      <xdr:row>92</xdr:row>
      <xdr:rowOff>0</xdr:rowOff>
    </xdr:from>
    <xdr:to>
      <xdr:col>0</xdr:col>
      <xdr:colOff>1099806</xdr:colOff>
      <xdr:row>95</xdr:row>
      <xdr:rowOff>25400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68B817A-BA1F-4FDD-B588-89045B63A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34" y="14630400"/>
          <a:ext cx="879672" cy="50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599639</xdr:colOff>
      <xdr:row>53</xdr:row>
      <xdr:rowOff>159872</xdr:rowOff>
    </xdr:from>
    <xdr:to>
      <xdr:col>13</xdr:col>
      <xdr:colOff>684997</xdr:colOff>
      <xdr:row>56</xdr:row>
      <xdr:rowOff>159871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35A47F7-6759-41D8-9280-52C75C0DC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874" y="9411448"/>
          <a:ext cx="901147" cy="484094"/>
        </a:xfrm>
        <a:prstGeom prst="rect">
          <a:avLst/>
        </a:prstGeom>
      </xdr:spPr>
    </xdr:pic>
    <xdr:clientData/>
  </xdr:twoCellAnchor>
  <xdr:oneCellAnchor>
    <xdr:from>
      <xdr:col>11</xdr:col>
      <xdr:colOff>465667</xdr:colOff>
      <xdr:row>102</xdr:row>
      <xdr:rowOff>42333</xdr:rowOff>
    </xdr:from>
    <xdr:ext cx="1219200" cy="233205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B14D0C7F-6503-49D0-83FE-C85187839C10}"/>
            </a:ext>
          </a:extLst>
        </xdr:cNvPr>
        <xdr:cNvSpPr txBox="1"/>
      </xdr:nvSpPr>
      <xdr:spPr>
        <a:xfrm>
          <a:off x="14029267" y="17145000"/>
          <a:ext cx="1219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fr-FR" sz="900"/>
        </a:p>
      </xdr:txBody>
    </xdr:sp>
    <xdr:clientData/>
  </xdr:oneCellAnchor>
  <xdr:twoCellAnchor editAs="oneCell">
    <xdr:from>
      <xdr:col>6</xdr:col>
      <xdr:colOff>8466</xdr:colOff>
      <xdr:row>151</xdr:row>
      <xdr:rowOff>16934</xdr:rowOff>
    </xdr:from>
    <xdr:to>
      <xdr:col>7</xdr:col>
      <xdr:colOff>1413933</xdr:colOff>
      <xdr:row>161</xdr:row>
      <xdr:rowOff>169502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4066F60-6089-43A0-A54E-781406BE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6460066" y="25002067"/>
          <a:ext cx="2827867" cy="2023702"/>
        </a:xfrm>
        <a:prstGeom prst="rect">
          <a:avLst/>
        </a:prstGeom>
      </xdr:spPr>
    </xdr:pic>
    <xdr:clientData/>
  </xdr:twoCellAnchor>
  <xdr:oneCellAnchor>
    <xdr:from>
      <xdr:col>6</xdr:col>
      <xdr:colOff>8466</xdr:colOff>
      <xdr:row>162</xdr:row>
      <xdr:rowOff>135777</xdr:rowOff>
    </xdr:from>
    <xdr:ext cx="2827867" cy="80664"/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F5D6A54D-B265-44CF-B910-CF9BB42F9C5B}"/>
            </a:ext>
          </a:extLst>
        </xdr:cNvPr>
        <xdr:cNvSpPr txBox="1"/>
      </xdr:nvSpPr>
      <xdr:spPr>
        <a:xfrm>
          <a:off x="6460066" y="27178310"/>
          <a:ext cx="2827867" cy="806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900">
              <a:hlinkClick xmlns:r="http://schemas.openxmlformats.org/officeDocument/2006/relationships" r:id="rId5" tooltip="https://fr.wikipedia.org/wiki/Canariculture"/>
            </a:rPr>
            <a:t>Cette photo</a:t>
          </a:r>
          <a:r>
            <a:rPr lang="fr-FR" sz="900"/>
            <a:t> par Auteur inconnu est soumise à la licence </a:t>
          </a:r>
          <a:r>
            <a:rPr lang="fr-FR" sz="900">
              <a:hlinkClick xmlns:r="http://schemas.openxmlformats.org/officeDocument/2006/relationships" r:id="rId6" tooltip="https://creativecommons.org/licenses/by-sa/3.0/"/>
            </a:rPr>
            <a:t>CC BY-SA</a:t>
          </a:r>
          <a:endParaRPr lang="fr-FR" sz="9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89D745B-706D-44FD-B9A9-8E7AF81E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08121E7-1EA4-42EC-83DF-82749A84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FECA5F6A-00BB-4866-89A3-DA11AD32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2BDC5D2-7734-416B-8785-368BD422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2D425F2-8AA0-4830-954A-071793714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3B3A4D7-F77C-4E02-900B-0C434615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336E0D08-265C-4FBA-ABE1-719B2451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D23237E-3F0F-408D-ACAB-7DF4A99D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7A23273-7517-4845-870B-A4035805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35BE88-5D90-417D-AC33-0FAE0004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80FFDE5-7ECC-45A7-87E6-D2BA9330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F8600D6-91ED-456D-B864-723C52A5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13C37C4-292E-4E9A-83EF-2457927F0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E5646DA-9E24-4019-A107-A5AC0F89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ADE41F4-E0A4-41EA-BCC7-813E9577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6A9D6BE6-6E9E-4E76-BC16-2679A0F6A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E588D90-AB78-481B-9FBB-226E912A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2EEFDF03-ABA1-4C6A-B357-C6BD341EE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D8EE9602-FBFD-4870-AB9A-0B80329AA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88FEA122-ED21-4A31-800D-F28B48542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2A8E6B8E-D32A-4B6A-BB53-8A1EE69E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4E3DD58D-43D0-4F3A-A388-03E6B569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3A6EFDF-C9FA-4B9A-BDB8-5B4293125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E1072F99-CE00-426F-95DE-D016AD5C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A4C58A89-8258-44B8-819A-C0A2BE88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74B0A9F5-B5F5-417D-A744-6C76C4FF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A22CFDB1-86EE-4E53-BEC2-49CB3341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58E5657-38F6-430A-B756-457F6C857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8FCDB2F6-9403-4677-A3E9-ECD03AF0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381C7EE9-6CA1-4E37-979B-3E6E363B6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E40504DA-EC1F-4B5E-A18A-C24B2E0D1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27599DC3-658A-4F2C-ACB4-35F69516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2BDE4284-831A-4B0B-9DE6-546A537C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892B5009-5514-445C-997E-1275B380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9D0CB835-B7DA-41FB-AC81-BD49BBBF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B4C1A912-535B-4807-AED3-7D1BB446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AEF447E8-FF4B-4BEB-B775-F506C953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4A03FA7B-70DC-4DDB-8221-12702487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FFAD6A49-A26C-440A-A84C-8D2314AC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D0777032-319D-4A62-9A06-46BF6230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1D0622B1-D42C-49BD-823B-BC6B9376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7244538D-A813-4F35-81F7-20DB3D56E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EB8E2241-8DD7-4392-AD6D-E058372B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8D871C81-4F4B-41AA-BA11-4FB4D28A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0C242867-E907-48CF-BF14-E2B33053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BB3FC1E5-DFC5-469D-B7C4-BCB7A4D8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245E08AD-4489-4CB0-A196-1F94BC006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CF9AFA1-E939-4EF2-A9CB-A6C37A29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F0EB74CE-52D6-4801-A8FD-5CDB0BF5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E00F63B9-9F7F-4E32-B5E1-C865BD3E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ACE2F266-0F07-4655-8BCA-9C7A2EB0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1C471B0B-7504-4E53-864B-FD07FC48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C2739845-41DF-43DD-9882-28216051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986A0AB9-DC3A-4651-A5F0-35BDC6F5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BC1B750-09CF-44CE-BD2E-181E8FC0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E9B1D34D-9E2C-4B65-BF40-A80D85B6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1AF1AD1B-7136-432B-818A-492683CEC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F983D59A-B6FD-4B56-BEBE-3B23DCC6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72F615B8-90AD-4D16-86DB-083A5D881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C85066F3-8F47-43EE-B79E-7A635A50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1F61FF3E-30DB-473D-AA31-610B4918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7300A62B-965B-4CA2-AD96-D67888C25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F9976509-4965-4BE4-A725-A5B2A14A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BAC20E0C-00F4-4CAC-BB82-1A27A9DB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6F7D0DB8-B2A2-49EC-A64F-3983310F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D189A472-A616-4234-AF44-92312892B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A7F1DDF2-C60B-4C58-AA92-0DE6B8DB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A651FF5C-EA83-483D-B32C-B9DCB37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D010EB80-07D9-465F-B03D-8FCE5E33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782150C1-C2D4-4B98-B066-4B2985627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49F6BB0E-D280-4F17-90A2-EEEBAF1D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6C3AB00E-86A7-460C-9F95-AA7B2DF0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139A2E6-BD0B-40CB-A1BE-473E784D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E296C2C1-06EC-450E-86EC-283E8E532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B24DDCF2-CCD2-4A17-BA4A-934C50823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EC6C80CE-390D-4C73-922C-641741A4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772B982F-C216-431B-B8E9-A0FB60B7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E6358A7D-AC2E-4F0B-B392-5A371381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1B581E44-A947-4C2C-B758-CD704917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2FC3DBE6-4D60-4E3D-9C45-68485DE0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8B614810-E79B-4506-9DF7-A9DBF7FA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584037B8-8E32-401E-9DC4-2AFEBEFF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E30C0348-4518-4A50-9A69-CFA61AC3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92A04179-75AC-4C59-875C-3C619921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55E64451-5B59-4D18-AE6B-2163739A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3356DDB3-FCE9-4657-9A8A-0C0BE5739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E1373770-1B6C-479D-81F6-DA37823E7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1DD2BDD7-898A-4C39-8D9D-D15A878C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3C3B6894-B1B3-4140-8776-3CD149A8A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4F2FB23C-8A62-4DD9-B107-64626E05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1FFD4D44-4C08-4E4F-B485-8654D4F0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860C9089-02A9-4764-86A3-0D680D0E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9A4D6BD6-BA95-47E1-957C-432AFD75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5BDE27DA-25D7-4F14-8C8B-2CD2ADED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6957B7CC-4A46-4AD0-BD59-37B09C2B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E514613F-9CC2-4E9F-9D3C-D33B37A8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DCF6FE22-50F7-4DD2-8BE1-2CF8FFBA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D427C122-0005-4092-B75B-1BBDF82C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E8D15BB-3A1B-4F2C-A0BA-0D283324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D5FE7433-2BB5-432E-B044-CE2E4EA4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598827F8-527B-4166-B828-6327928F7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14D3EA9F-217E-4DA3-AAA0-0BBD71BC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D2E27425-256F-430A-98BA-E88484B5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EC27A106-2507-4E4D-9CAE-0A8D349F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F70DFDEB-10A1-4D55-8D82-8173F4C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9604BD89-3C1E-43A2-B902-CCB616EB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47AA622E-4863-4A16-A53E-589D9E690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F506F089-0D43-45D0-B53C-CF88432E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9B7727A-67EB-4E2A-8290-5DBDEA83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D1E0E440-BDCF-45AD-B4F4-6F4EE029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DA8F10B0-2A6C-4F9F-9CDD-0771319F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15900B5-1947-460D-83CA-26FB6042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3687365-0411-497E-B670-DA5702F8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E9AC92E-5782-449D-B49A-C2922F7C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0385195-13DA-4C15-9009-C1EDE2AF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CAC8264-5503-454A-9241-A1D30867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B410E29-1917-48F5-96D9-66173E28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4499A85-02E1-46AC-9991-A38BC4C77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EE682B8-4E92-4E1C-84D1-3B934249A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553CC0D-8362-4B15-A7F0-2FC78E6E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095F595-73CA-42E3-A52B-50927E0E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AA17A0B-07B7-4296-86EE-D875FF754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461409-A643-42B9-86DD-DC45268A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7E3F3AD-D736-4027-A26C-91A9E8C6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A090C6C-C5EB-40E6-B0A6-C8F88227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EE9FD4C-4324-4124-B758-29B577700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62A5E7DD-B478-40E8-B624-F2B805E5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5E15CDA-4CDF-4B92-B4EB-87FAF926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BEC131D4-81C0-44AB-A715-8446B9BA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9020BCD-AB42-4A1F-A968-6081AA74E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15660E9-EE7E-4370-8855-0DE421CD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8729368-4D6E-4A75-AEF9-6B8C40865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E604E09-0C33-4ABE-86D8-409334B2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6CA52DCB-AF63-46AA-B331-E396F7E9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518D90E5-8798-49AF-81CC-2CCDEDF49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9CD8F58-EBC9-445C-9B3A-5C895B3D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A757E7FB-D071-40CA-BF75-1AD38BE9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9735F90-0F9D-4DB4-87A9-8134A142D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A23BD1A7-4301-4472-B807-90E250D59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93723AE4-EAA4-4A92-A06A-16A3DA4DD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C1EE87E3-F795-4963-9B91-3B113527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180CD6C-3DE9-4C8C-B2C2-DD2C2BA5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7FD62E1F-787C-4764-AAA3-EAA9307A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B8BD56D-3299-4237-9CBF-A6C8D411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F32A1BC8-BB74-4E1D-B634-1ED9D4AC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CA3D52A4-8FDB-463C-97B1-D9C94EC6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04C368C-0BE3-4B86-9971-72EEE5119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302DF014-E247-468F-8FE7-E9BAE820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64BF47A9-ED7B-41DA-B2F3-E57FC54F8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47D0891C-1885-484B-B3C5-C41F0234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D136051D-560D-47A4-8DFA-91922F303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387E440D-9621-4AF1-ABA9-7265B1B5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1B881E86-1DB8-41C3-9397-73F6EF11E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8A5BB290-7592-46D4-97FC-5570E6A5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87C5AC06-A399-4787-BDC1-3FC3F7A6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4AC26489-E99A-44B3-B14B-16BF42991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AF490052-EB07-4ADF-8577-4EB6F804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E9341D0B-9925-4A0B-A57B-4B5B0816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FA2D4F38-CF9B-4E99-918E-5640A33D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27265C81-EACE-4C3F-B956-CCC3FCFE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D38E646F-F143-4320-8BEF-EC3B1E36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E70D793D-4526-4E3A-91F7-C38F53F4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E51A07D9-7C30-44C1-B2F8-4C330B88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CBF8FE3-4355-4A63-B487-D514AAE0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A5C5D13F-E1E1-4DAA-A569-700DCE54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90921AD9-2AF0-4DFD-AED2-1024E315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7EEA08F-8F0D-4FDA-BD16-8CA664AB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00C14458-A2E0-4E21-8352-B558FD50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583A1B22-4BF4-4A3C-8427-2E3A54D1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A2799CBB-1F77-4B63-823B-5DE71EB7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A68CFBD6-08DB-4808-8EE6-541BF243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FF844B0C-15C8-4015-B160-4A8139B6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B537628E-6EEB-47F6-B6EA-3FFC0F0F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720531BF-44C7-4D67-BEF7-1D4DD953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E9E6AC84-0770-4FE9-AB67-9519D490F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B51C7F15-29C5-4D90-8C65-9C76D483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4B31B065-5BD4-4758-95B6-F966FD23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94AF3AD0-459C-43A7-B02B-347794C7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4F6F8988-CB0D-44DF-A397-5A6239D8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C48A2355-FF5A-4061-B2F4-4992AB865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335F5B8A-5CA1-4343-800F-39428DF9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7D6DF577-F9C6-4AA0-8787-66C423DF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A1C2FDE2-0007-40D2-8CF6-6EB08FAC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1A9F2DA5-1CF2-423D-A360-7D768890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1FA1727A-9964-41A9-8899-9FE60DB3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32AE227E-911F-48A4-AC78-B04B80C9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3AAE71E5-1123-4E69-86FF-5365A3F8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1F0CA458-271C-44D2-ADDD-FFE76A41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83614599-C808-4469-949A-C8817290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80E73065-0584-4380-9D37-9B72FF83D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8AB728D3-637F-4C31-A075-ED0E2E09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6AB0F0E4-B663-4BAB-84D9-42AA9BC6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4062EEF8-D95C-4C82-8E3B-7FBF486D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30E0B765-40CA-4369-A31C-50F68E89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46EB55A2-0BAB-4548-9363-5D7DACE0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91B50CCE-E892-421D-9DF7-41788B76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3FABA2F5-E7F1-4C90-8B6F-983C43FE4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B4DBE5E9-22E0-4F8E-93F5-5DEA758C8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0933C6E3-93EE-401A-A4BA-E09EF2EF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1D5AE99-CE6B-42B7-960A-493B3783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B396F70F-EC2A-47F4-86A2-CD2315DF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0ABA71A2-AEA3-44FD-B590-E0619A115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CF67B749-A767-4F49-A793-7583E06B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B4892EEF-74A1-4232-9F9F-5ACB5174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B13E1833-4CD5-4C80-9E73-22CE2C7A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64A943EB-1F6D-4116-8996-020D9EE5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E726E7A4-DCF6-4CBB-83A0-2EA73AB3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41BC597D-C924-456A-8713-0CDF75C7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4BE82E83-2895-426E-86A5-82B2678B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8CC26F7D-0FEA-4072-A419-6F35E111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2E01662C-09FF-4A71-AC74-37833265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F3D2877D-4C7D-4508-AA51-90E7AB35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D2520F1-F1AD-47E7-BD5E-F962FCAA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3761A95-B800-4898-8F8E-B9B08D26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FDEC8130-44B3-47B2-9AEC-A09F3C09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36051CF2-DD42-45CD-9B82-BB7B6EB2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EA3FBA4F-1710-4916-8B00-64A23623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98897D86-3E2C-4481-87C9-7883BC84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6A12D1CB-9BBB-42FC-AFD9-E9950F5E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8644F7DB-9FC6-418F-A4C1-B63817D2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58A228A9-F3AD-4B87-8A6C-49CB10E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E4F8C47B-B4ED-46E0-BB94-AFCF300D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437D6FE-E3E0-4F82-8809-D0DFC342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B6A13D6-9BDA-4639-9C6C-1CF9D2C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DF7FF3B-3986-49AF-8B05-7A4DE694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9943BAF-59D2-4464-9C70-B159722B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F1CABF8-0E9F-4DE6-AEC9-13AD1CBD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B09022B-FDA7-4E41-B842-32B41C8F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E0DAD23-B58C-49CC-ADE1-8EFC3928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E021B22-638A-40FD-9ED0-6E776624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090B0ED-5094-4330-9628-9085964B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E5BCD71-6339-4922-A346-44320FBB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B4DC650-C4AB-4D1E-8BEF-02A89958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4D6C61A-2BD1-4CA9-99C0-E74017119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69630D1-A7B9-4DBF-B021-216D02EC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45F23E53-DA0F-41EB-B4E8-1A3EB7D08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963D7E6-9F9F-4D43-A56E-D796784A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ED69D3C-DCA7-4257-AC84-3BB66E22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A21714A-1830-436A-BD56-5DBA9697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D3FF27F-4D04-4634-9DBB-4AC7B55B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04EA737-7BAC-45CE-8585-75406AAD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82CDAE3-9EAF-4CEE-9FD8-40DBE386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DD7FEBF5-8406-480B-BE0C-54AD40CC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F6203F9-6FAB-4DE3-8252-F76F7F05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A3E53D4-931A-4984-B5C2-D87C82AD2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D41BAC86-228D-4DF1-A4D9-00987BB9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78CD6BF0-A08F-4699-991C-252A7E7B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4A77852-E6D3-4BF9-A744-CDACB404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73D3F43-EA09-471D-9318-01372B66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71245D5F-590F-4F7D-A438-3805E8CF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19EBF5D-5CF4-4D10-A773-C9A1FE65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9231A3A4-8590-41E9-A411-F600662D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1F7F152-641B-463A-B304-DAEB4177A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C5386F8D-3E6C-4040-8055-80A6D68F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D89DBF57-E747-4F27-A9CF-61ED5BDB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548D8A0-FEF0-4D40-9277-6A7C27855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B499690E-CB5B-4E81-94BA-388B4693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18E714DE-26EE-43AA-8B5C-C877DB8B1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BE41EF8F-4991-4499-827D-964E8A1C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A643E509-3707-4E26-BD1F-C6FECA24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8C7905A-3550-4767-86FA-E031CE7E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5836EEC2-7D98-4D7F-B613-E00799FE7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9731B230-D4B4-4524-99EE-BA69083A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9189F5E1-44CB-430C-A214-36DD774B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4687EA06-4762-4C9F-9AE3-E31141C9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AB6D4FA8-7BC6-40C6-A105-FF9038C0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5BE8708-20D8-497F-995D-8A7818FE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64986F7D-F2F0-458C-A033-2A28F6B2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643AC008-8FCC-47D5-B05D-C9024B673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34D0A392-6C6C-44C7-AF22-7B314080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EB9198EE-DDCC-493F-A045-C23EB3D90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60D926B4-9A5B-44FF-B7BC-981976ACE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46C7B833-0BFD-4D50-9A96-850E37897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C31EF914-0C2F-40B5-AD55-98A098B4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2667634-8B8B-476C-A434-851C904A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AF16C935-0308-4502-AA57-7C38F482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FB2777D5-1BD7-46D9-A1D6-0475EC9D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3B4D804A-24E2-4DB4-9309-FD8E67428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D8D8C934-F609-403A-B10B-1FF37A7F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CC78B1D2-642A-412A-82BC-F96F5FAD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B5736C1C-5FDD-40FB-8BA9-69B66200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5978935C-69B8-4DC9-9D22-50E1B0BE6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5FC882DE-BBC7-4518-AFB8-3D9DBEDEE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6BD0393F-47CC-4CD9-9746-CB604CEE1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A392A29F-2A1B-42F0-B5FB-6F7A4D97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E69D0026-FABE-4F46-A78A-1E3E4045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DB61FDA9-CB3A-491C-83B0-CF072F37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C0BD4CCC-E565-44AB-8FEB-D5BF05D6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D078ACE0-10D1-4D07-85A2-9F3F0F1D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E875CF8E-EFF2-484D-B875-760B6594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E0587F0-560D-4F41-9E9C-9CD37A82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8DD570E7-58DC-4AC7-AAA1-C6C77208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BC78EF14-D6DC-43F2-95A5-56955C923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C34C5357-6CCC-4D7C-82D3-858CB7DE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9105D2F9-BA4C-4088-BB59-61D112C4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CA3385A1-962D-4C9B-91DD-E4F94469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E3C39504-C288-48A6-A374-E996951C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F5202CEE-BCDE-4CA9-8AF8-95F7B48C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812DE664-1B85-4486-821D-1004D906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BB1A62D0-DD17-4949-B103-115E878D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0130240-28E2-493A-B28F-BFD5A7E4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28E551F-A0AE-416E-86F0-0216134E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C4D3888B-0133-4775-A3A6-3DE4AA27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CDDAAF7C-CC04-4111-A418-CC4A024F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58FBCE3E-B28E-4063-BA5D-3AF8DCD7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9DB01456-CD6A-4973-82AE-C4182432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EB1EB5DC-B77C-41C9-B551-3024DA049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48838DAD-F718-4693-AF17-6D011999F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B9741427-B0B7-4535-A4B6-4D35C135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9EA30E8-89CE-4913-A641-801106FC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1F2E96E6-7FF4-4C11-AF79-F8F24DCAF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52D45139-B5AE-48DF-A94F-FA6ECCA72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ACC9B2A6-64A0-4F75-9C8F-AD35D8B0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0A6D35DF-5B89-4B02-91CF-C204F979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716582F5-C2E9-4645-AC2C-2A46AA1B4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96865DA-83FF-4619-95CF-B90A7257A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C39ADF22-FE2A-426E-A790-A9E9B651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E3050B5B-979F-40E2-8A37-6347C3A1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3CD1F9C3-0F7C-44E7-8BC5-2CF652C37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FD4011C9-30D0-4838-83F8-A4715D9D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D9CAD1A5-640C-4830-9A42-2EAD1B5E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ED68E1B4-D01B-4723-8036-C4A1ECF7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D2F5AFEB-CE27-412D-9C1B-3BEB55B7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D4F4C49-E27C-45B8-985F-25F30BEFF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D83D154-1E4A-492B-9BB2-DF99B3762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543F5FE6-FB3B-4006-995F-C361EB5E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FADF3015-6B08-4037-835C-662F4D1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1D5D0BD4-D952-4FDE-8C91-636084B6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E55AEF00-9722-48D6-A108-4614B973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11B1850C-AADE-4965-8105-3540D338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7DC56112-608E-427E-84EC-B8E2E2F5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D88F2743-77AC-41C5-B883-B86094A1F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A13FA2EC-06A1-4B14-A40D-326F2778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E60611D-94C5-4E17-9073-4101D384C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8BE7659-7415-46F7-8A8A-18A99E1B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AB9E8AB-DCB5-4A52-9EEE-341661B6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B1A52FD-2327-4A65-9576-C18E9ABF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576E0D0-99D0-4E22-83E2-90943502A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954E519-E078-4B3C-9980-83D14932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4CFAA49-B3E3-441A-9AC7-DFEBA2CF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3703A49-F8D9-428C-896E-EB79111D2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653379D-7953-4320-A452-B34057DE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9B7009E-7B81-4281-8546-FE19087F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0717F38-CAA9-4431-AE29-DFD0BA61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B1487C-A7F2-491D-A859-8B30C4F4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81AB406-97D7-4BF8-A96D-5E96A9D0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F6220C5-1885-416F-9B36-787EA05F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47E66FF-751C-4874-903C-D65B039C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105C406-C6F3-46C0-85BC-6422B998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84956E1-48A9-433A-B460-0B134987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6EA35A17-FBE9-4D63-8660-FC88F54F6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2C4D09E-892E-487A-9E9A-58553C174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945EAAB1-2BCA-495B-B839-47A151213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FD8C933-8E26-4A89-BC90-9B4048BB2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A61896A-6C30-42A5-902C-1D1BE541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B0E836D2-630D-4EA8-8E04-5CC7F815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DEDC766-0001-4649-8CF5-830F9AFE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A68F423-4B2B-4BA6-81BE-378928206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2CC12BA2-3331-4EC8-9589-3CDA82E42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6AAA8CD-56BC-46A0-BD7E-C695C29C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28B76CD-C88A-41D8-91C2-E3560DE95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9F808BBF-1D26-4936-9B54-D89CAE8B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A0588048-0BB6-49CC-A903-085648DA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C287779C-C3EE-457D-92EA-B61CA627E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E656970A-5B8C-46DD-8DFE-60CFA410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64DA7962-5648-4E7E-9A32-5856522D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9FA6319D-D04E-45E9-B964-A0375A39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9CB3018-64B1-4BCE-9BA6-20226596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8315794B-6268-4C69-B84E-CF77680EF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8F8E6845-58AB-42CC-BB71-13490A33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B178D6D6-660C-4D37-83E2-62E6CA951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F830FF73-9DE6-4642-A468-C9D2388E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7CD2453B-0506-47CF-95D9-F5908CA3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82F8E8DC-B60D-4581-A4E8-FE8FE8A0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4137193F-1D02-4EE1-BEF9-DF0C2A92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D8F05B5D-4160-4C84-9313-F9E08AAE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AB3D3CB6-AAF0-4E1E-9A8A-76584307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44E1BEE9-FF9D-48AA-80E1-B98447D3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56D5BB65-24F9-421C-9B52-44F19BDF8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BB1B4624-0878-4593-9D96-147063A1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2B3A7C80-E56F-48F0-9EFA-1C70201A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20DF0E68-1F7E-4483-A109-E40FA909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B1755E1C-3B68-41AA-A11E-5564BD5E8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21E816D9-F817-4EDA-A180-643CD662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1FFE886-B693-412B-B41B-1C87E968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3C18BD2D-487F-41BB-A170-740C1D14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D6371A53-5C8E-4E79-9DD5-B33980DF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88623710-9867-4A1E-B081-181856E6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D3ABA6CB-4C6D-4575-A538-59EE68AD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3D80639-5B0D-44A9-BF64-605A9DA8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D8D5FC35-3731-4D11-B1FE-A7BB8CDF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A4A53DFC-220A-47D5-9A42-25F71AE8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83F4C841-228C-4BDF-9D5F-3042E0EB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B915CCF1-10B0-45E7-BC46-3AED722E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9BBFB0A7-88BA-4462-BA82-BE047484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D6AED6CD-A573-4B95-9494-38709620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8BCC4A24-F98F-44AA-9903-9E0FEE28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E81C49F-2B74-47E9-A87E-FCF76C2E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36BEDB9D-BA0A-4325-8ED9-F8AB0622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5E0DDCD6-6DFF-4FC2-AAD5-3EB58520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71100320-FE0E-4625-B5A7-625218E3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F50F4FB5-23FA-4D48-8301-4128C922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3E31DE3-4045-42F0-A148-95674EA1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C2540690-F5A1-4934-81E5-FA866607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B6AD320-7347-4A7D-A418-E600B19D5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CEEFE90-92F7-4535-A541-99025D00A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5A82A30C-D24C-4312-AB40-81EEAA2A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440B1FFC-DDA0-4215-8CAC-F3BE30838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B3D053A9-91EE-454E-A121-C870654A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7A848072-9DCE-4EB9-9F6D-24C2FE81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EC8A81A6-B4F7-4661-837F-663DEEF4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BE101AE8-F25F-414A-8E11-096FEAD55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5A592CA8-7CC4-4A42-A707-E80F32F4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7B540932-CB85-4125-B1CB-5C592894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6910B664-8904-43F3-8EBA-50E36BEB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D690AA09-3F2D-4072-8266-16DD32CE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9CA3CCF7-4750-4E57-9D9B-D2928EA4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BAE785D0-7AD5-4072-B7FA-D9F60A94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AF66679A-0D8D-4800-A39E-2030C990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4FE69444-43D5-4B10-9C66-47C85DF4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B4A613EE-257E-4326-9D2C-968826909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A326DFFC-6CDB-4B6D-A0DB-79D16FD9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BC98627C-1AA3-4BA2-AE9C-055B6FDB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9FC4CAB5-6752-4A69-99ED-3F4C25CF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5A5DEE09-B46F-40A3-AEF1-F0059CE4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9464F75C-7813-45FB-A2A7-71E56E97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C825994B-4A51-490E-9C83-641D988B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1A192840-BE69-4A0C-9C59-8BF2B74F3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DFE91BCD-BF8B-4E21-A28C-A9BB0925C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F53A9AE1-9EC9-4F0C-99C5-A23C4829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3C8848AD-46F5-4CB2-A9A4-CBC52C34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26FBBF85-6790-464B-B038-31A676E55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912080B3-ECB5-4573-B0C9-135F61677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30D33656-C206-4060-84AF-0FD25883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77C26DFD-BA0F-4E71-9FD8-59D5B094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1FFC053F-EAED-4596-B5D6-E8ED8B73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57058EC-7B0D-400A-AF58-FF02A528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A4683369-2CB6-41D2-9558-64FA7DEA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6ACCF2FA-6712-4D28-8BB3-BE229442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73FB84CC-1B38-4A88-BFAB-44829164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D8A4A329-49B9-4463-A203-D5A2C8B4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9B9A22F3-B506-4AF1-BCC6-400704FB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8AA4F928-08D9-449E-9234-CB0E6379E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7222A46B-8C9A-4462-829F-A1F202A7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A51AA1FB-3C0A-419B-878E-611A9874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A15EE86E-FD04-4018-A09D-222F05493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ACEB2EEC-A39E-43E0-A755-D714C7E1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87B20C79-CD43-44FD-BA13-F88DAC8F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425FA4ED-2AB1-47A3-9752-AD4434E8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5E077EC6-4391-4616-8189-3C304554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7A1DD996-2153-4DC8-A7DF-E97E308B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E513475A-BB3C-4CC9-A03A-01CC912CB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8FF7D1D7-7B47-4609-A4D5-153769FF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1463661A-1F0D-4923-A14A-4B3D387F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79EAF411-ED10-4259-97CC-C53984CE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9C298353-A0C8-4D8F-9933-D941EAF95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ED3865D1-8590-4821-BFEC-62ED595D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346FAC9-F4D9-4AD0-B197-27F65AD6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FDCD252D-5183-405D-8FFD-A3A84848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1F19698F-96E2-41D3-8E8F-1613C1B9E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FBFFB022-076C-4F91-952D-067E237D9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30A424DE-E56D-4234-A997-843F69C2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85E75382-6A8B-4EDB-A3DE-2CF8415C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2D77FE9F-F4EC-4951-BE1D-148970A8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5A46F33F-0A86-4112-9F96-52D89E59D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6B44BE6-97C0-4AC5-A96F-DE7A5FFE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1EF7A2B7-7DEB-482C-AE9E-9CC0B2B1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29146237-B8A1-432B-B029-E0F4B157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125FCA47-C1BD-4729-B52D-DEEF5E68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A4392230-4B07-49CC-A2F4-0CB405457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60BF1F75-1197-4AFF-BCBB-4F34B314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10E74559-C53F-4A51-ACDC-B1026B41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A326DA06-AE4D-437D-9C71-D66315391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3C878D53-841F-4584-B54D-D83B76B1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3A9EB4ED-6A8F-4AC7-B633-986DF394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8B9AB372-82AA-4EE4-AF23-BDA4A3522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6BBBFADE-58E1-4614-9155-75C44BBD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2064240D-0B61-4D68-B72F-5ACAC720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C63BD508-29DF-4D84-9318-CCF25733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53B5C774-4E6E-4CC8-B037-4962FD2B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45D3A2C9-046D-4D69-946C-D8D258CD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963EA76D-C486-4494-B628-EBDE9BE0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A5A931C7-F56D-41C1-B26A-0625D4F6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42F140E4-95CC-4DDD-90A2-871AE364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id="{1242BDC5-5AB9-447C-AF44-2EA175FE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D3E4C488-6CD2-440D-9068-7F4879C5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8FA3B299-D1A4-4C90-A81C-DCDA81AE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BA8A3FA-5F42-44DA-886A-04A87B4F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1D9A66F-D25E-4E34-9379-F6C852F8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3A5A9D89-9B46-46B7-80D5-9BE255FB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FBA47E6-2206-40E1-97EA-8496935F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97D6719A-142B-4A46-B78D-D6EFAC29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3B36F30C-8191-47DA-B3EA-CC31B16F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94AF74F3-5EDA-4BEB-A908-8E6B871F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72655BA4-B3F0-483D-A140-7D1094E5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3C0EFC3C-EACE-432E-9E1E-95763B9F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EAADCFF8-E948-4C57-BF06-DC7E6D301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D879955B-B65C-420E-8FB8-F2ADFF71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E72D2150-9055-4AB9-B018-C36F478F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8B1FA75A-8AD8-4A0E-900C-B1188D7F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ECA6DC98-0A37-45EC-B209-990D10F4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C72A6E9F-CE27-470F-B4D0-3EFE453B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8CFFFA09-DE86-4027-A676-A1A9F8D3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CED3675E-433F-411D-BF78-25C4B349F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439021B-583C-440F-B1B7-A0C5BD8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C215E3-B674-4EB4-B52A-EDAC5A5D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416F62C-C189-4914-A2E9-18B9DFA4F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69B8655-85CD-4C9D-9C9A-F74F45D76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5969004-1F31-45D1-B66B-A58E2DDB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7852AF7-CF09-4B24-AEA8-CAD2CF17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81320944-2539-479A-AF54-40B5E405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B22192-C1B0-4CF9-9A6F-B77E1D6D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B849342-8641-4AEB-A7A6-F703B38F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F114FB7-CC05-4A26-B37A-BD46207B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3161979-75E4-4B8F-8DAD-7DA24092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6516297-5643-4D57-B70F-6E8D8DA90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390ECFC-BF86-476A-9B61-26A32B12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BF6D95FA-E4F1-493A-BDAF-53F6FD988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244DFEF-D689-4597-8EE7-044BE6C2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B275774C-2AD5-4C2E-9F43-69089C8C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A109BDA-E2EA-415A-8C3E-04A1D762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D6A9108-E82C-4212-82EC-E444FE1E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AC44625-DAA1-407E-BC15-305D0425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B3C5A68-E9C0-4187-8898-2527C5BD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5A89393F-A2AB-4241-9CBF-17C9B714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B4DEDC02-0FD2-4577-883F-EFC1892E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929A1CB1-41BC-438D-9BC4-F4F2420BD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6D2B0108-AC96-497A-848D-FC82D2E9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A3876D0-FF10-42FC-AD35-E7B702A0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22604C04-915E-4FD2-BDB0-3401F07B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8B7FCCC1-EF56-4C7B-A45A-1F3F8303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5773B59B-643E-42C3-A439-0C8BC7B1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EBFE4BF2-4A7A-4C27-AA55-085B48C3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FCE097DE-3188-4868-889A-653B9BCD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6486C799-4766-467C-AA9A-37A05B4DE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A2FEDF8B-D4B5-4E63-973F-81781B51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7EA47215-93B2-40E0-8170-1C8BC8A2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CDC9AEC6-9F86-47F2-A268-69FB1671F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49EF908D-0752-423B-9A30-07A30460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CE52D53B-62CC-4871-9BEF-61EB393A7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65A65B6-FE23-4B5E-B366-06AEEA03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9815BD33-9166-4C52-83B2-7ACBBC4C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F33A6B5-8037-4C79-9D15-402D1708C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B422F21-EB2F-4BE9-A90D-7B081419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652C1D0E-5081-4259-9328-1A32CBC51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B360E50E-D071-4F9F-9CCC-24158D77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6C61CA08-28B8-42A4-A198-DD34C721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E873A866-89D5-4715-9C50-1284C458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19BF71B-6A4A-40EC-ACC3-C3F0BA251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FA40C875-26AB-4B8F-8474-E912C2A0F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7B6774B1-28ED-4258-8B1A-D7C73F93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63C1B0D7-DEF1-4624-903F-E3D66C59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D19AD9F6-E87C-44D8-8327-9BC53E1D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EFF8366D-0544-4CEA-95DD-C11F6332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947643C1-4A59-4AEB-842E-D46077A6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3323AF1A-1BEE-4F2F-A71F-867E2058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6441D98C-47BC-4FB3-8484-50BA0102C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1E4B0BCA-2B4B-4D77-8E18-D46B3F530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6F09036D-2803-40F9-AA41-65CF59AF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D7928E18-6C20-4D9D-8E8F-E6947EAE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A0795652-4DF6-430F-B830-14AB178C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CFE1DA50-7B00-43C6-8604-13CF733F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4EAAEBA8-BF71-45AD-AF49-01018462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FB0C5777-5105-421F-BE1B-DFBB3F6B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4E765DBA-2D05-4F41-917B-71440607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8A3ECDE2-565C-47B5-ADDA-A6B9ECD5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15582220-5F0F-467E-BE06-317F0ABCF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B5E98991-05C9-463F-9608-83AA69D8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8D892F94-620E-4C57-A3DF-12A63E42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6DAE7554-6259-41AB-98AB-03BC44E7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1522B48E-6841-4248-A2E0-D0783BBF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503899EA-7D67-4848-8FA5-74256E492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E2265829-81F9-4BC6-A8CB-67CA34AC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DBEA7BC0-5C3F-4064-8D5A-F852CFE3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DB7717C8-DF80-4B4B-9C55-E77221E0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C062DF6D-AF34-4FF2-BB02-E0DF7E10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F0390786-0FB3-4C87-84E4-69380B98B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BF6E945-FE89-4E3C-87A6-79CD6B60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32D59409-1C86-48D7-ABB2-BF6B957A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2079918F-A8A4-498B-8490-466FCB14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2D13272F-FE03-4C6E-ACA6-35414045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1551E53C-0080-450F-9158-BBEDFB15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EE690A9C-8ECA-4C09-AA2F-303BEBB6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F0FDDB87-0BA4-4D0A-9628-0F93D78C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88737127-74AD-44AD-86B6-472877AE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94A721EE-06B9-47C7-A859-12F199D0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63CA9F4F-3509-4300-84E6-A590B862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3CDF60C-3F42-4B74-85EC-B48CA86B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1C91F503-0A84-4047-B8AC-C5939CF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DD1A6D7-5502-4301-B6CF-FEBFE305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26CF7980-821E-4C15-A680-32FB77E9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A673F083-B61B-41F9-B1C2-53942C21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BB277C74-55B8-4125-AF44-03E0A4C2C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BFC89355-0FCA-49CE-91DD-593741C6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F82BC30F-B6C5-4241-8D28-01AFBA21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384B81BF-1A0B-4F4B-973E-4F6AA9E1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117B0C81-CDEF-4B98-8F4F-EFC47B68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53FA996C-53A0-4D7F-B264-F110CFB7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A616E106-C30D-4837-9B97-08AD002B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4B411A7A-25EC-4D26-833D-4134241E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59309DA7-9B38-4FE6-961F-633968EB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C4CF26C7-9C42-45E7-AAF4-AE963231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54420E39-8510-4F79-AD41-90188395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66564D39-41EB-4D64-A228-2F93A0180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BEE660B8-07F8-42D3-B395-4FC3957C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81224920-1D05-4864-B84F-B926F9F2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3180123E-D672-47CE-9F6A-B0B3A9E8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598B32BB-608B-4648-9EBB-2E9066C5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584096B6-D08F-4D3E-A372-CC031AAB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AB92F555-E397-46B4-83EA-C3553AA9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89920969-DB62-4FFC-8CA0-5F1DCE4D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E94BB47F-DB7F-4551-B251-D9EDA1BB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70CDA90B-B0C0-4D49-8DD2-F1F22868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68C595A8-2FF5-483B-8042-8EA0238B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3A3AF8C8-939B-47E7-997F-C4237F00E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4925C033-2FA5-414F-9D70-776A8C4F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2EE6BC80-03C1-4F5A-B908-7BA7A3B6C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3EAEF75C-92C6-4045-85C2-F25D2278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BB926043-6957-4888-8D9A-A8496C53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B05F0B12-88A3-49B8-A568-D51E93A0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2744A3CE-B097-4B37-8632-6DAF8A3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12832B34-470F-404A-904F-52CFA873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E9677165-6F11-4571-910A-92738D07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47F7C491-C83A-4488-8C2B-2408C46A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C190D5D4-5293-425D-9E2B-191429EF7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C501FF5F-DA11-418D-BAD3-1FF08D43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6956C0C2-1232-45E0-B462-B20621AAC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BF210CC6-4EAF-4DD4-9B6F-3C4C84F88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EC739075-E04B-4AA5-A8BA-11741F19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93006070-438A-45BB-A401-32596382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C0FEA43D-96C2-4BE0-98A1-99AEE36C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39A7066C-AD07-48B8-9DFE-5723AC88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5CECA295-D610-40EB-A34C-BC22975B3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9D35FD29-98CA-442F-B787-775FB4AB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A9683016-003E-4794-BCD3-4593CFEE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D8B55A1-2C60-453E-B72B-EBA440DC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AECEB64F-D711-4603-A36C-5A2848CE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4475D630-AA49-41DA-8421-FFB5038F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2E0F98B3-6CC4-4C93-ABE6-D4C1EE8D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BC1014E1-5CA4-4251-B447-D3F0E5EB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6B4B0B96-E3A5-4F9E-B080-50DC0DAE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F6F80988-F04B-41AC-9B5C-90180857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C1E995B3-237B-4014-AA89-6848BB56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5E7729AE-C137-4689-923D-77CD66A64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4BC7CDD1-7C39-4C22-BCE7-D538F483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79683A0F-6C22-4987-B017-4DFB1633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CE5953D6-81A4-48C2-9BB8-96111D7B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4ACC6B5A-9F21-46F3-AAFD-B0C551D5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31D29070-81F4-485F-835D-259484A6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EFD4E97D-C2B0-49B5-A435-7EB95D18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884F8BD5-6DB5-42EC-BBCD-42349ED61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7E72AE4A-B849-4E7B-AAC6-C99F7C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304089D1-A6D6-4F70-823D-83CE0A3D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8469FAA1-698D-45CF-A898-60595B0B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1D455C37-E466-4270-AA7A-03537C98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17A10807-10C0-4202-8C0F-E9D7F0CE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DC7EC247-49CD-42F3-856E-A28AC8C8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FAF391B7-F324-47F4-AD74-7AD1DC5DC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BB1031D1-14D0-42B3-93F8-B7909164D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C5BC62A-BD65-46B6-9B26-877BA431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CC712693-4FD8-41B5-889A-D3A88A67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A173FE81-F575-4504-B72A-35F89B56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41785DFA-C6B7-4A6D-A7E2-A7457EB0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08A44F2B-9BE5-4C12-B9F5-D42BF1E2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7488958-B12A-47D1-B585-1DD8DB220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FC9472D0-FBFF-414D-A78E-ABEB58F0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02A20886-9746-40B8-A95E-50540CD9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7873F313-6BD7-49CB-AD63-1824D530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7E079080-1BEE-4EC8-B369-FDEE4B7F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9C570F8C-B476-450B-A5A8-D5AA985A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31308077-24EA-4A49-ADD0-49B24FAE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58DDF582-8434-4364-8552-D1A8A20E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3DBEA43-3EC3-46AB-9992-0997FBDB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45F77DD5-961A-42E5-84D8-254ED612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77111B58-8799-42BD-8071-96F1F04C3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5F55ECB-2D71-45DF-BED5-32161F5A1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8C26EC5-FBE8-4CE2-963B-40DF54651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714CE43-2581-4A73-B4C7-069C438D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1260950-BCFB-48D1-A880-FD2CA60E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3C77BDE-8B17-41A6-A3C6-8574CB37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EDDD12F-D5CA-4858-A08B-5F3E9A05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05A0590-F644-43B8-A061-2E558B2A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A8CCF9EF-A95E-4786-A50A-7172A0FE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6B48F0F-8EFE-4CDB-B565-AE30D603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9554FB6-E470-4BC0-ADDD-229578E3E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63CD5E5-8EB3-4C14-9C05-6CB683A5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CD1B7F1-371D-4C4A-8086-86F3BA610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19AAEA5-5460-4086-AC25-4EBB5AAF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7247D6E-8C87-46C2-B1D5-126E0C03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A948752-F260-4BCA-A4F4-17852263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F439ACDD-B391-485C-9471-BEA9B3F9F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A7DA960-803D-4719-9FA1-9A135639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E2FE72D6-CD65-4BFB-BC5A-7876DBFF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4C27D7FA-EE78-44FF-9487-5DAE41C0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644424B8-8699-44BE-8C6A-A10C7D1C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B706D99C-85C0-43F4-BB5F-411C97C1A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F20B6389-A7D4-412E-8EAB-04F0353D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E4B7F78C-D1CC-4AC9-A38E-6B6813D2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1A05F66-6BA7-4051-9ABE-7EA455B9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72B35C1-A788-4574-80A2-D37C6947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83C5EAF-D750-40A0-B545-2825B810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E7EE1C8-6917-414A-8CE3-1D8B01EF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9986F13-708F-45B2-B08A-F67EC745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B7E4575F-11C3-458A-9552-5776329E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B90294C8-087C-4D44-8110-4268D76E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E9339F73-358C-4F77-BB0D-CC8EAF643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3E44EBD4-AA8D-4FC4-8123-634C4423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C856A487-8347-47D0-A656-25B123A3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C401B9DD-F0B8-4425-8674-9DFABA345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85BF2637-90E6-4F7D-96CC-2A88CF5D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CF9D3D4C-6821-4172-875A-3F68FB24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28D6302E-98CB-427E-A155-706E59A6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503288C-95A4-4D57-849B-8CD304D2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7AA5605-54FD-483B-AE75-29E89265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EBCCF7FB-FF5D-4D4A-A11A-5FAA6D175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72611583-A5D6-481D-BFC4-DBC05F5CB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A953A5ED-6FF6-49B1-822A-25A0F508D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3A277B7F-A1B5-44AB-BE9D-4E3607D9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16EF8F3D-5F09-441E-9891-2292D0DF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13FFF9DD-1DA2-4A11-91D8-9CACE077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1445D935-84CE-42FE-964D-2A45A1F8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238242DF-76F9-40D7-9CE2-DB4B62DC3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6DD4B10A-E3C6-43D9-93ED-34F0A3D8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C9D0BD3F-ECB7-44BF-90BD-39F43CB2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0FAC6479-E510-4762-9230-07DB2D3F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1ABFA939-0697-492D-9117-56BC1E5E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2EE21D32-8075-4A9A-AE4A-3DAC91F6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F952C8E5-DB79-44DD-95D0-9755FE5B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C6347403-BE2D-48D1-8EA4-62F0036C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E7ABDEC4-FFBA-4AFE-9F59-F85AE8E8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E52C776-47CA-4164-9AAF-81C13B77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80D82E35-9F2F-4801-B65D-BCEC0819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74A7C300-A794-46E0-BA6A-C92DB669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37B770D8-0108-4794-9B1D-A1820E6E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5045DAED-1CE3-48C2-814D-2B47C59E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211CD28C-683F-460D-A8B6-283F2A60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6DC87A9-25EA-4821-8372-F9D1698C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E49B4117-52DC-4706-AB55-EC1CCB1D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D198E54A-F264-4593-9FBC-3099A37A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67EB8034-8C89-4B3B-AB15-51C1D3B5B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8A4706E-6946-4E7E-816A-458689E4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5EAADFA9-6FCD-46B0-8875-DECADABD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7C50DB1E-2A0F-4015-BCC6-9855476C2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E096AF13-3324-4545-AB9E-8845E114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127A475E-6F87-42E2-9F2D-B80C36A1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D1C28910-0806-4DD1-9A03-F13346A1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40A439AA-2C4E-4FDA-8CD7-E4D27786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D603C42C-BE9B-4678-9F91-DE19B6F4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5061E02A-85AD-428E-9479-69739AF2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AD0BB0F5-BCE5-4409-9956-7CBBBEE0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897B6CF3-1F73-4A71-98D3-2244829D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BC721499-BA29-4293-B657-12948C11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17E5B0C0-8386-41F3-AFE1-0C1B8FAD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9655749A-9599-4FCF-8AC2-51328943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F022FC0D-C803-4376-90F4-0E47CF8B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95FE837A-ED01-4388-A51C-7736157E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D49D19BC-5C67-43B9-95BB-A431A128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5015874A-E5F1-4C40-A564-C0FF96D9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96B2919-CAB7-4290-A840-C22810F41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76431449-2518-4117-8D16-A64BA543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B41F84F-20B8-4E44-98F7-125A4281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E861B626-DF3B-47A5-BB95-EA2DE5E0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289434A1-6726-45B5-90CA-DD6C678C7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1A453063-3700-422B-AB05-5D9C4B21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622B36F2-C112-4760-97F1-9844FDC9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F1363F61-7EF9-402D-A771-4F73C086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962122CF-4F17-43C1-952E-EB63D646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EEBE4A61-E818-4441-AFAA-8E30C272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9061DB76-7DD3-47A3-AC0B-E37D3973D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5E5C2E50-6EDC-499E-9594-DFF1B3FE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FEF0741-F218-4CF5-8ACF-FD602B27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BB23A566-489A-40DA-AE5E-4D40D809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8E2F874-C196-426A-8068-C4D8A38A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2F3FF2A6-5A40-471A-9CBB-3734114D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60659B99-DA1A-4F4C-AC6B-999EE31A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8B48C5F-85DD-42DA-BD0C-171B88868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9CB25124-7C5A-4F25-BE8F-49783FB6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C2580A4C-18DE-4668-8F33-452DF3B9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F5DEA64E-C8B2-4A17-97C2-35DA6303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29325D97-BC29-4AD6-8D24-9E145D4CE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B92547FF-7D79-4576-A57C-5EF4ABFC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B572E9EB-FF4B-42AC-B470-9F4624EE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43AA0621-67B6-4ACF-8F4A-C241BF09B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B8D08354-E62F-47A5-A9AF-243D4F9C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96B3CD74-0B4E-4FC1-B04A-B0F126E93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090323CD-ED7E-4457-82BC-67DAD24B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156B66FB-61D5-40F6-BB46-659DF50FD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C3DE8ECA-0C62-4DCD-A36D-AB0D8357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D15FF25D-E4E8-4750-92AC-4A35788F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AB852033-A216-40D6-81C0-F81B37C73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DF7B99C3-6DBC-40D2-9B48-A58729D1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EDD31F04-6B1E-4EF0-A75D-F952FF3A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B43859B5-46BC-49E9-A993-43939E52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AD66CEEA-B3DA-4AE4-A10A-F9453772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C32EEA63-62A2-4EE4-9C0D-2107A352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93883ACD-17D7-4CB8-9242-2F1FA17D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468C0F95-F029-4C1B-89FD-2FB7B2DC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D627FE8B-F9F1-4F4A-8575-FE8AA635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48F14120-64B5-403E-A568-DB24AC1B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B994B18C-1DDB-49E4-8E2D-685AAC4C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23FE7E19-F894-4ECE-B8BB-59EC499E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3BB1E57E-CD16-406F-B979-2FB53C375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D58DABD-D67A-4B60-B979-7557E12F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35A0070F-50CD-4BCD-9B18-36D40507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3C0A5B0A-2830-492E-B185-DF7B833E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B71ED2EE-067A-4644-9DF1-8A4CC9DB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A30C0773-FE82-4C37-9CBF-EAC4C1340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69244E1A-37EF-4F66-99D8-36DC0E375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EB9CF7BD-9E60-4A33-A31A-C41A0986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6AC8ABA8-60C5-421D-9C9A-43519344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7DB31C4-F46F-4621-9AD6-29FD5170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5D5F745B-EAB3-41AC-ACCE-CA503738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29964C5-44D9-49D0-9590-48EB38D7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E7D2DEE4-E4F8-4381-A4DD-35FF1F68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E773EE5D-B047-4E2C-ADE1-294E158A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8288F0AF-011A-4A50-B18A-A8F28BB6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42C79E58-2A12-4D01-AFB1-4EAB135E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F36A95C5-5997-4D9E-B43D-1A11DF1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EBFC1006-4680-4ECF-8052-166DE7239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989C52DB-4A6A-4E4E-8322-24D9E090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BA1A6FD1-8F08-4B7F-A82E-BD2FAD011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E09BD5B-5A2F-415B-90E5-9FD0B922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4BB79542-9C13-4C9D-B09F-55535DE7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4C17F986-79FA-4443-B237-05F24348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6ED00500-648D-4308-AD63-C697052C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A0460A9E-F52E-40E3-848B-07036AB7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4D223781-EC28-42AD-82EE-BE0EB357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1D2D3E11-A822-4AC7-B9A3-0B6D51DF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AC12372D-B97F-47D1-AD22-EE9C7325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0A850F13-6E29-4A41-969B-02CA00ED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1A0384BB-B0C2-457E-AD13-7579DACF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3392B36A-871F-4CB6-9249-2E10EBED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6F1E1CAD-F16D-49B8-B0E9-05077995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41F61454-6B53-4CAF-965A-BEFF72A9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AC6F08A8-3A40-43DF-B990-AB868CE40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D22DF1C7-C5CA-4F96-AF15-1C6FC060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10398F57-880E-4883-879C-7E8B45BA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1B57281C-4DCE-4277-9F3B-06B90F23D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B6334071-8CE6-47AC-8DF0-7E72AA5D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52D9584D-DBC7-447F-825E-7C9955CF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F1FD2943-8269-4E21-A92E-7F66960C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EAF8C89E-852A-4721-BC2A-49F6AA53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D47211CD-74A9-4FAB-8AB6-A96A8E24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2A7D23B9-598C-4B42-A050-8DC362AE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3FD8F80-0EBF-46FB-B4D4-7CF564F6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7858A23B-743E-4871-B4ED-4A6F85FD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63CFA207-4746-42D8-998B-FEA37CBF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2683E4A6-ACE4-4C7D-9193-E3FC8069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2F50D46B-A0CF-4429-A63C-ECB279B0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8E130FFE-D2FC-4AE1-BBF2-3D05235E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C76D2EBC-DBF4-4F4B-BF99-7DA86BFE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35B05798-100C-4B33-80D6-16B32CDB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C04B108E-51D7-45E8-AA64-6424A27D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16259968-F5A8-4CFA-B8B5-6831AFED8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BC079A5-2A60-4F85-B756-ED35EDAE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4B97825D-DE14-40DD-A8D8-3E15FF1BD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F0298644-55E7-4C58-A8A0-6CAFF4C8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66B30628-5259-4894-B9D4-886CA1C8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EB6EF408-4AFD-42D7-A873-5F98C433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7DC9C864-90A0-443E-A927-9E6D625D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B0B34FE7-9366-4E5D-9F9B-AFD5C2AB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28BCE438-03EE-4EA9-9709-FBBAA641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88B63D94-0D6A-4AE2-8378-668D4AA7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AA9647D7-D699-4B43-894E-49EB3634B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29F2CC31-18DA-4B9B-B26E-FE428C72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A02405B-CA27-4EC1-A5E2-433E0904A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70" name="Image 369">
          <a:extLst>
            <a:ext uri="{FF2B5EF4-FFF2-40B4-BE49-F238E27FC236}">
              <a16:creationId xmlns:a16="http://schemas.microsoft.com/office/drawing/2014/main" id="{160FF143-B297-4858-B26E-80655655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id="{B89C9E28-89C4-455E-B115-F73C23A76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74" name="Image 373">
          <a:extLst>
            <a:ext uri="{FF2B5EF4-FFF2-40B4-BE49-F238E27FC236}">
              <a16:creationId xmlns:a16="http://schemas.microsoft.com/office/drawing/2014/main" id="{05573FFE-F9B7-4D2A-9392-84BDB7A3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5" name="Image 374">
          <a:extLst>
            <a:ext uri="{FF2B5EF4-FFF2-40B4-BE49-F238E27FC236}">
              <a16:creationId xmlns:a16="http://schemas.microsoft.com/office/drawing/2014/main" id="{AD834AC4-732A-49C7-83F2-19FEA17F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78" name="Image 377">
          <a:extLst>
            <a:ext uri="{FF2B5EF4-FFF2-40B4-BE49-F238E27FC236}">
              <a16:creationId xmlns:a16="http://schemas.microsoft.com/office/drawing/2014/main" id="{7D7490C8-22BC-4A1E-B08D-AE4D8195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9" name="Image 378">
          <a:extLst>
            <a:ext uri="{FF2B5EF4-FFF2-40B4-BE49-F238E27FC236}">
              <a16:creationId xmlns:a16="http://schemas.microsoft.com/office/drawing/2014/main" id="{299AEF6F-4CE3-482F-BFAD-A363E5B1C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2" name="Image 381">
          <a:extLst>
            <a:ext uri="{FF2B5EF4-FFF2-40B4-BE49-F238E27FC236}">
              <a16:creationId xmlns:a16="http://schemas.microsoft.com/office/drawing/2014/main" id="{1A242153-AC30-4938-A87B-CF3264BA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id="{DB495058-824E-4637-AB35-5373903C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6" name="Image 385">
          <a:extLst>
            <a:ext uri="{FF2B5EF4-FFF2-40B4-BE49-F238E27FC236}">
              <a16:creationId xmlns:a16="http://schemas.microsoft.com/office/drawing/2014/main" id="{E5923FF2-0FD8-4B79-911D-2161F1FC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87" name="Image 386">
          <a:extLst>
            <a:ext uri="{FF2B5EF4-FFF2-40B4-BE49-F238E27FC236}">
              <a16:creationId xmlns:a16="http://schemas.microsoft.com/office/drawing/2014/main" id="{ECE07350-F7F6-47B0-8A2B-B5193499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90" name="Image 389">
          <a:extLst>
            <a:ext uri="{FF2B5EF4-FFF2-40B4-BE49-F238E27FC236}">
              <a16:creationId xmlns:a16="http://schemas.microsoft.com/office/drawing/2014/main" id="{CE5B9DD1-A7C2-4146-AEC9-3350DA1B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1" name="Image 390">
          <a:extLst>
            <a:ext uri="{FF2B5EF4-FFF2-40B4-BE49-F238E27FC236}">
              <a16:creationId xmlns:a16="http://schemas.microsoft.com/office/drawing/2014/main" id="{2ECEDFDD-AA85-4C07-8AEB-DED0FB46F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94" name="Image 393">
          <a:extLst>
            <a:ext uri="{FF2B5EF4-FFF2-40B4-BE49-F238E27FC236}">
              <a16:creationId xmlns:a16="http://schemas.microsoft.com/office/drawing/2014/main" id="{452BBBA0-5FA3-4B2E-BE5B-598255AA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id="{E91D3945-698C-4EF2-845B-625A856B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id="{9808702A-6156-4A17-B338-B9EAE4CB3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89" name="Image 388">
          <a:extLst>
            <a:ext uri="{FF2B5EF4-FFF2-40B4-BE49-F238E27FC236}">
              <a16:creationId xmlns:a16="http://schemas.microsoft.com/office/drawing/2014/main" id="{EFF89BFC-6EBA-453C-897B-F12E4681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97" name="Image 396">
          <a:extLst>
            <a:ext uri="{FF2B5EF4-FFF2-40B4-BE49-F238E27FC236}">
              <a16:creationId xmlns:a16="http://schemas.microsoft.com/office/drawing/2014/main" id="{579B04BE-15BC-42B8-B3F7-79E400632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A59B15EF-C09E-4AAA-867B-127F50B5B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5F50D729-1694-40C6-B4D2-8A3082A0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B3982EF5-F9F6-4893-8D1C-B0680EDB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6BBFAABB-CB5E-4387-A74F-5A260DF1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41F25D04-1624-438D-8677-7E4553E5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B82376F9-BE4D-4B3B-A640-EE132B53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21FF01AE-7733-4878-BDAB-5691D8F87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177C1133-76F3-465A-BE81-80548091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FE52EC23-3645-49FA-B437-F0E17F14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622DEC93-B23C-4D87-8689-14EF567A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6BF596FA-B18E-490A-B140-38E9CD03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B40F162D-0C14-4519-8269-90104B14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96EBCE58-234F-4C49-ADFF-CD6090D3E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5FA64E5-A987-43F2-B42B-796FEBDD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1FCAB8C0-B2AC-4E40-90B8-D9C280DF3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3FA09EF-9BA4-41CD-8EBA-21B62299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BA0F05BA-7869-411C-9A3F-E02F8C91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82932B0-DA4B-4B75-8C1F-B60F3811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E5438B95-1747-4E9F-97ED-495DEEED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F4EB7A11-31D4-493B-836D-E70D06F2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1085F78F-C3D0-4F05-9D25-CABF4BA4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9C4700AC-9E27-4299-A4AA-861C5C2F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D88B8BDD-0B0F-4584-A0D6-14DC396E2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C22A552B-9904-4D24-BA34-0D53E0EDB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E22FCFF9-BDE8-4864-ADA1-70244C63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603B11-09FA-455B-8D9E-8C363173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ADDDE85-5D39-4865-A099-7AD288D2B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DB8FAC4-B866-46F4-9EE8-400204EA0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98218F-5827-4CD8-8A0E-437F41A7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0D15D28-2EE6-4460-97B9-F866B71C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683832B-D03A-4AC7-A858-3A8DC04D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C5BEC7A-4098-4112-9467-34015D8E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FE83EE3-B75F-40D7-A898-60BF2CAC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8CA1CE3-3A0C-4194-92E8-084530A2F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E7EDACA-7863-4D2B-AF07-FDA23AD7D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F212077-B2B4-4BC9-B27E-4FA97691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91EDF6E-A2F8-4864-89EE-66137AF2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B417871-F344-4219-90AC-98DB0BFE4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715FCAD-BE7D-4ACA-BE4C-D0D6BC85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B77E6B2-BE42-41DB-938F-9A0E20F5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1868FE3-8C79-4104-9080-3A9CCA3E0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52EC42B-43AA-4F3B-9C64-3DA91D5A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367828D-CE6B-4F1F-88FD-AEA87DFC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A174653-6446-412C-AE40-F3B7AA28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FA9A118A-41E8-4219-A027-17F30F9E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E49C19B6-6C66-427F-9CFF-4605DB79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55F814F2-EFD1-44B6-93D3-3280798F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BD531A-D59F-4E4F-87C9-F2660E416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D7D75ED-3CE7-4796-BF34-F756F9E4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AC75B23-980E-4DF5-9CA8-A37D07247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6C046ECF-5698-4372-8C37-A26048A4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0BD1EED-5A21-4FDD-8C40-F52A674C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60B4E830-323B-44B0-96BD-71C2A55D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13339EC-48F4-4F19-B74B-ACF42F47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1D5A8A17-79D0-4078-A52C-10AD27F93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9A7235E9-D86E-4D8B-89F9-2A413763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DCDEE747-679B-4325-8E73-1CFA85A1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C580BC97-7CC0-4712-BC54-75BEC316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51DBEEAB-CF33-4245-998E-534878D8D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F2372A4E-E8D4-40FF-9B40-916DD807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6FE379C4-C9A8-4CD3-BF17-AB8766153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6BC6FEFC-F4AA-4B3C-B8E2-7356114F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639BCE4E-34D3-4895-B158-2FE5B076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CEA752F-4020-491E-A39D-7390EFCB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7B2D245E-A13F-46C6-AF49-FB77DCFC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EF1649B-C981-4407-85D8-1F15E10A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70919B3A-2805-4CE6-A021-5D5E3FD7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8D1A81C0-B471-4749-8C0D-2B8AB70B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B1FCFB33-E8C2-4815-9A5A-48017759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B4F8026D-E89A-4B71-AB50-8962CBAB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13251CB9-9D05-4611-88C9-118D4329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5CEC522A-EC4C-4797-B7CE-1986F45E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B5993D78-8A60-4026-91FF-2EFBA09C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31D20350-3BCF-414A-BBB2-52E529EE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906CE907-D77D-4722-951F-5E7A5321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C257104F-7BFA-4225-A26C-9DEA344E4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B7D88741-F057-4D45-8565-5A4F28D4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886637B2-69A8-496D-AC65-A82097EB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F204EC9C-78CE-44CF-9752-13A7EA0B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3B8C2583-E18F-49D6-AB95-A8589EF71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5F65DC7C-6BDB-4591-9A65-C8BC9F49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5D4634B2-16AF-4FF5-AB85-6FCB378C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4C7A9F96-0780-4102-8E19-2903E8CD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B2434BEA-5547-4EFB-BDA6-81A826437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24494B35-89FD-4A27-B939-1BF926ED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3C58DFA0-BCF4-4E1E-8316-D1C15DD5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58D4FE57-234A-4111-BFF0-45F6F770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261EDC82-4271-4AA2-8288-B0EBD1F1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198EA663-74CE-4093-B743-96B10B07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FDBC414D-68E5-41BC-B826-56B6C4F8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F7B96A9-BB63-4BF9-97F2-E1EE2303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690512B-C534-495C-96B7-FC5701D79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6ED45FCB-9C8B-4334-B678-7062C06A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A5A1A6B6-FF0A-4B2C-9399-A973D237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5E1E60AB-2D35-4710-A412-7A35F5B5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10658931-A5EC-4610-956D-8A87E795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497FAE05-4D39-4EA1-B21F-A2372CB6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64C948DD-24D9-473D-A568-4AEA7DC8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F59605F4-64BD-4443-959F-DEFB6177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C6624912-5C28-4C11-99C1-FF980A77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D96024D4-23D1-4FB4-92E6-B2AFA20A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7B37231-8923-497F-865F-80302A38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7B3FDFE9-9AC8-4BA4-ACDD-B4105EC5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21F7E613-41E4-4031-9516-CA437AA5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CDE45209-04B7-4E0C-9838-CDB4C570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230A8E8B-F3A3-42C6-B764-E0152D0B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94FD2B5B-4064-46D9-B080-8AF7D01A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764EBE33-3A54-4B6C-BDEC-A8F4BBBB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63171374-CCD6-45E3-9ECC-68BE6E81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D2D9FC3E-DB4F-4CEE-956D-0C58ABE6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A7AB36F0-B85D-47FB-97B0-AFF7D37B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9AB25B7D-84FD-4359-B72F-A6D6507A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77289E21-80D9-4C30-B489-D8BA1F6A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9066A0F9-A349-437E-BC4F-B70CCE309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43C2B893-5B9E-40D4-8E40-4D0746D8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B5DB79EA-E79F-452A-8821-D329BCE43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3AED56B4-F56D-445E-842F-DD6C6F05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DDBC3272-826D-4DDE-A4DC-6ADA88AA5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76290A0E-18FC-4C03-A23F-F475FBEC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DB907ED2-E0F6-437B-9FCA-0304B7A7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5307D7CF-9D26-4B6A-A063-6C45D209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4A93E5DB-A7E2-4477-AACF-89721181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39EF1136-B751-48F1-B532-E1229ADB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C47DFC9F-38EB-4F7D-B496-199F0AC3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7AA44308-8C57-44ED-9CB7-CEFD2EEB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5801F711-C92C-44F6-B4E1-9EAF211D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4C702F4E-15B0-454F-8968-F1D6858E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760FC115-26FC-4341-A920-88F987DB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D4095803-E316-4625-909F-1CE1C751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3CB8D236-4E8C-4B02-9E6F-0E244C8D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5F4A52FB-0A88-47A0-8366-4316D116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412C0358-06A0-4E51-99E7-6E75704B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F50B971F-ED9F-44C9-8CB5-62EAC35F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C14BB3A-8CEF-429F-B920-639B9935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872FA9E0-AB2E-46CF-8FC9-C169CA7D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1896F563-F993-47BB-9C3C-7B3DC99E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ACAEBB48-48B6-422C-9947-43B35DAD0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C9C5522B-110E-442A-8F4D-DA20A955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AAA1631A-4AD1-4E45-B627-42E6AAA5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4E550EDA-27A2-4ABB-8650-664EA466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16477379-3667-4547-AC9E-29EB9EC0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3F09968F-AC84-41CA-9137-5B5ECB85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A1456AAD-2FE5-4D24-97AE-C7D3AF31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E97E308D-F2B8-4F1A-A2EA-24473DF9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8FA41C1A-0602-49AE-854A-EB777FF6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440E87F2-C26D-44AA-B390-6A6616D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CA79F7EA-70D7-4427-B109-AA199714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9F8A892E-69ED-46A8-800F-DABF98A6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C49A7E71-F2A5-4BEC-A1D1-B315AC552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CEF80362-596A-464C-BCA6-7D9A101E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B6FE1069-E397-49A3-B091-CF76D4C6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B36EA906-0629-4371-9AD8-0AE96795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C41BE0A5-7E5C-4C21-8FC9-69EBE2EC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BB3402C3-BB34-458B-AB9B-8B51A4F9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8539F0E8-4987-4BC8-BC0B-B117F5E7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90E7685F-14E5-4C13-AC3F-7521AD855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758E8CE-B505-47E9-A0D8-B1D1E2D9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6C2E39E9-2B22-4E9A-A76A-F144862E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3811A89C-EB85-4512-B94E-4D3E42DB7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2811D6EE-2BA6-4396-A7BE-EB5E29C4D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CB5D48BE-7803-41A4-A589-0243239B5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5A19D97E-938F-42B0-AEFA-AE39503D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99012A4B-2A27-4BCC-8BF6-9F339FF8D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5A32F46C-E56E-46E6-93BF-0C047696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3A4815DF-6065-4FAD-AD73-E26EAC86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50A58942-448D-473E-87C8-0ED8536A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64338F2D-743E-42DD-B08C-95609A783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12829654-8C7E-440F-94F1-1B8712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29FFD159-41EA-4755-B8A1-BA641BDEA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28BB7AF8-DBB4-4A78-86A9-55A4C619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2768CCEA-8A17-483E-A0FD-EA5C47C6C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DC726767-CCD2-494E-97D1-FEB4627C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1CB071EC-B2CC-4051-920F-77DA492E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16C44BD0-5937-427F-B397-89B9F567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EB9F2771-D225-46B6-9BC0-6064CBD9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799D9259-750A-4827-86F2-E76DCF17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8B14E0D5-079E-460A-8662-D07F000E2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1EC14D02-2197-410A-A162-813D5C8BD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F4B789D8-D2EB-4DDE-81D0-95DB80AF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B9827DF4-3209-4B04-BA35-84EF664E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11E4E8A2-6573-4230-A08C-792906E8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51FFA0E1-9A58-40F0-9792-FB926318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32C8A1FE-F47E-4F6B-B39E-2E17C15C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A6F0284C-E755-4746-BFB7-45F8A6E7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00D6B320-A2C1-4802-B67E-36A00C5C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A58EC389-FA78-4C1C-A3A1-4C772CC53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F2DF5507-CC9D-400B-8427-A4CA77A2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8F294455-11EC-431B-AD45-55F434F96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1F820DC0-8D45-45AB-9C7F-019274E5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D81980A6-9FDA-42D4-9478-2FDC0614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BE544768-1D86-4E18-AE37-80728DE2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77403E00-F786-4871-B27A-37CBD7F7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EEAD7D8F-324B-42F2-81ED-BFC1183A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59A64867-C7C7-4CBA-9656-CED0C7F30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239D63C7-9EED-4657-A7CD-6F5FFC6E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D70A49AC-6FD8-4D8F-8700-73C6D08D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9BEC4F-5855-4B67-9363-6D4432B6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B24512A-B356-4444-B02B-206F4A7E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B49BDB5-8E03-4640-B5A6-3446F94A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0318256-99FD-4E29-970F-729CDB03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C78C9E1-C8F9-4F76-BF6A-67F3F864E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879964F-8D03-42F6-96B4-06EDD128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D7C4514-217C-4002-9DB7-EDCF316E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6DE3AEA-2257-414D-92A5-F4ED19200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7A5E628-DCCD-4150-BC9A-ACE02B54F9F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F5A6FD5-5BCC-465A-99AF-DCE77507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F8CDF96-1F76-4649-9E9C-C9BA7A73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A5C4214-4706-4609-8FF1-DCF673CD6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6F02B91-19DD-4D73-B656-4DE4E003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053E063-7890-4635-8504-881AFE69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9B5518C-1686-43B8-ACBD-D22739C25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DAD9D27-56E8-4EEA-B113-9E7C057DA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ABEE86E-5BA8-4177-98F5-01F76370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7D47CD3-3005-4D2E-BDE4-0ABF5FD78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75C2DC8-64C5-4F70-AED9-DD92687F4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D539E3F4-2FD1-4423-BBC3-41C2F97D0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BC0DCDE-1355-4210-BFB2-AA652443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5193C42-4CFE-42FD-8839-DE6ED3DF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13F26E2F-BEC9-4097-8B73-D08DB160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DEC7B122-56F4-4FB2-8ABC-369B1616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882CA647-FC81-4A9D-ABE6-21084763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38CC2CE-3C57-4BC0-8E93-3E5A1796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FBAC4757-E4D4-4EAA-AF97-8A9E63C3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16C1201B-6891-493C-A399-958F81DC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5EFEFA0A-99D6-4674-A36D-05ECB464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39E3FC26-3FF0-455E-968E-22805EBB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23EC9EF7-EFB9-40FA-9604-5D286754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90715570-B217-4978-8935-D0BE6B68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7668CFAC-585F-49D2-8BDB-9563A0B6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3E1A0F45-AAF9-4C25-9F16-19B3FD91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21B21ECE-6C30-4C8F-9117-C72CEC32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55921A38-ADD8-4CB6-8C69-B0641AB1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D5B937EC-F433-4AAC-8515-56379D594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28E97B4F-D50E-44F6-B82D-B0072EFC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0FEE004-2095-440B-87ED-522CE782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D2D166B4-3D18-4E50-8D9E-B315236D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53911C6-A4A4-42BA-BADC-91908F24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745EC3E8-1E7C-4B78-A873-1C8675B2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1CAB0A1D-0340-4A7D-B95A-AD4A017A9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98BB76A6-60FA-4A38-8F65-D55510C3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46929B98-5564-40BA-98D5-8C34EF1E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7E7C00FF-C2DE-4B23-94B6-AE6584631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4A224A15-9574-49D6-9993-E5D1DF7C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AA3B52ED-597F-4A8D-BAE0-AC351CAE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931B77A3-12FB-45A4-BDEB-088FA588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FC6A223F-6EE3-4DF6-BD01-B9052D7B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2048E7A9-25C8-4A90-A926-A0187B21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CEB7796D-577C-494A-8F3F-D52C9D79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75B5855A-50AE-4FD3-B6AC-FAD87D946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756C4F79-9A04-4617-97B6-762821A2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12F47733-1B3C-4289-9815-879A7BE8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3DD1F015-B91B-485D-AA82-2A579D65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98A5887B-CBFA-43CC-841A-82D467FC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CABBD75-8C36-403A-B9EF-B02D4F5C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BB1D3463-4491-438D-A868-EC770AC2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B3886A70-D07A-4D64-BB6A-B122FAB2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FDD2931A-4A49-4BDF-86EA-041204D0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2EA77B10-F2C8-44CE-80FA-9543CAEB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63194815-7068-411E-80C9-8ACB0561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4544DB5-4C8E-4E7A-8744-43BF7BE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A5024EC1-A00A-44CF-B13E-9C5937C9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230AAA5E-5C51-4B6B-841C-5B86882C7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1240EEA-81D6-4135-BDDE-542AAEE6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9CE5691A-3CA3-494E-89D5-D16DAADB3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C2CFF496-AB19-40CE-81FC-741E72E8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BF6195AB-B534-4AB7-8128-3895849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B613381E-CFC8-4321-B609-2B1A7AA61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4D19D7A8-8DF3-4BB1-9247-26AC80735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50CE63A5-CAB0-4507-8DBF-7C7D9F7E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2C832C90-CE64-42CB-BFE7-1C17B80A1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44ED05D7-3DF7-4FFB-964A-3D4A3A56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50721F77-FBDB-4934-BA4A-6F1393316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FB944E4B-C776-4B54-877A-DA366DDF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2C1FBEED-8E18-4BD9-84BB-94DD0FC57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E22264F2-0899-4312-A7EA-499EF675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334E49B8-764E-468F-AC69-92380F087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18347B-4956-4BD3-8400-1FF32F80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56F4C2B4-58F4-4BB8-B194-BCC665AF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4163BF13-E2D4-4CD7-B938-8A2844EAA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9220887-5D0A-4769-B36A-CFA8AA199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4F13B145-18B8-441F-9B14-36E5ED85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DC13B14C-6DB7-4739-B488-375ED679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D7521C06-C51D-43B2-B227-97310FAD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F8612F69-75B9-4A25-8125-C380343E4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52AB310C-3356-46C5-9D7B-810378ED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EF10085D-474C-47CB-987C-607977A7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82EB0DC7-7696-4860-92CE-1C342A83B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32DA1061-02D3-4FCA-A6E9-5C6B3DDF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0833EE90-EBCA-4709-A125-2DB026C56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43AEA41E-9042-4161-97C4-B89650F1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BC12A5D6-910C-4C3D-B849-C697045C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8B3740A9-0FFF-4AC9-910C-6C965B38A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C020B673-7601-4656-A311-FDD1A69B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E914D946-AB2B-4BAD-BDCD-D54537EB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9D022693-C745-45D6-BA2C-F68677F7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F6F2B987-599A-45F1-B5B1-5B2010C1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E21032F-B28F-4A8B-A026-B0F33D93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11D03AE2-3BB8-4444-848D-EC8A0CBF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FC2D123B-A8E6-4034-B34B-D840A246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4222E6FA-53C4-43B9-9718-5101E641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308AFEA7-E44A-419F-BAD4-B6FF12E7C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E3C78DEA-3DB8-40E1-B65A-223E329A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D5342B5B-F1EA-46F4-8775-EFBC1F04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EEED879F-BB5A-4813-8F86-DBF43FE2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ABAFCC19-991C-4973-B5F8-AF49EFFB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BD2BA1CE-579F-43F8-8273-02002811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3316E766-3A9A-4B05-AC67-7CFDDD2D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BE77632A-DC03-47AC-A9C5-822C518C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435EB6A0-08AF-4192-888F-DC4E4B56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F7E4A09E-91E3-4C99-8124-5132325F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AD532A53-B865-4CAD-B73C-EBB5B43E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9324C4B2-667E-461D-83B0-0443CD44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B54FB361-A785-4590-B50F-0FFA113A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B9D8F3DA-596E-4010-A3F5-2DA83DBF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8FA6F629-88DD-482A-917C-15943F61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C4FD91AD-E2EF-47EE-BD66-7E6B2004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51CF43D0-8FE4-47DA-BB46-FB0BB5B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8A8CD3A1-92FE-4DC2-9657-30C2C3C8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22377471-251E-4260-9F3A-79082E18B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AFBAECA1-891F-4740-B1C5-48E2F894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7D7CDCBC-F062-43A4-9ED9-1357E1480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44DF626A-C46B-413B-993C-196FC0B6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6507E532-BB5E-4428-AA4B-949D5AB1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15B1B6D1-EF56-4C4C-8B44-62D9742D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8FA8819D-136B-433C-9E50-33EBF14F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F75ABA3D-3981-4DB3-B370-141D5E582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D1EBCBEE-2819-4935-A457-F96CCA7C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47E2E3FA-F94A-4E6C-8594-2C88450D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26B74500-6402-4014-91DD-97D25BAE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BC383C18-7354-4C4D-AED7-98E75F1D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421480-4312-4F94-81B7-AE301A20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4BA064CE-D343-4189-95C7-8705FE1F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AE310D84-B70C-4F00-B72C-FFFDC784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40DF377-FE59-4FDD-B94F-AB855CC1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D85CCD28-8685-47F1-B45B-A4A42F343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CB144277-0D52-4379-A773-9925D124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B28C3C1-67AD-4DF3-885F-C2F6B66D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BE4E9C0A-5008-4647-867B-77F7E20E9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CE895652-135A-4115-9955-4A6CD6AF9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5DB8392-32AD-478E-ACB3-59664831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7C66A562-A689-4227-8105-38B1F8B6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D5AD66AB-1CA1-40C8-9858-6CB6483B9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6E0B4CA-D244-40BD-89DF-41F0930A7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CD2AF737-590F-45E5-AEB8-620599CC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61908872-B1C0-4B0E-BE0F-AAD722C6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A6230125-1713-4492-A396-585CC9AD3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9D89D181-ACA8-4D1F-85FC-8EE40F738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id="{59A08483-6410-46A8-BA76-7B68A101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E291CE7B-9E12-4CAA-9CF6-9FC2B63D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27B0A68D-62C9-4E78-957E-CD3E7BCA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64BA54DC-7985-454C-B0F5-8FEFE20C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CFD7BCB6-A1E2-438A-B427-1F1D4558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75BB5770-BE4D-4925-995B-60DC8D0B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B35513C0-7962-4617-846B-C73409F5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15A6C2C0-6E43-4C5D-B7F0-241B89ED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8D03F389-4EE5-4E3F-9209-80E4500DF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E0D31E5-7567-40A2-A97F-6E6516A7D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03EED4FF-4559-4B7B-BDAA-3A131B98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E1E10CFA-ABE5-4699-8B5A-80C61FCD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84111DD7-5511-4F4A-B03A-24F55F3B3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32377CA9-D8B1-409B-A553-5D36F8C5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DB138D73-E0FD-4097-B4AF-DC222B2EE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3C59FD50-E20F-42E9-9921-540CAE50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70DA8218-DDDA-4083-8AAB-9C6C03C81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803E7846-628A-486E-9428-E42076C4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544DC485-4446-4D18-B1FD-BDD56D66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1EAA8D3F-2ADC-43B1-8559-ABD8C042D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360221</xdr:colOff>
      <xdr:row>1</xdr:row>
      <xdr:rowOff>110838</xdr:rowOff>
    </xdr:from>
    <xdr:to>
      <xdr:col>16</xdr:col>
      <xdr:colOff>569755</xdr:colOff>
      <xdr:row>2</xdr:row>
      <xdr:rowOff>73905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5DB107CF-A939-4EA3-8F5E-002F5EA6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54" y="110838"/>
          <a:ext cx="878400" cy="6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90052</xdr:rowOff>
    </xdr:from>
    <xdr:to>
      <xdr:col>2</xdr:col>
      <xdr:colOff>752961</xdr:colOff>
      <xdr:row>2</xdr:row>
      <xdr:rowOff>51909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310DD9B0-6DA8-47C9-8D4E-0B9368AC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2"/>
          <a:ext cx="885348" cy="68999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8F651DC-F3D4-4F24-B2FA-FCE1B228A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2518832-B0A2-4709-8CA4-0B17F746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F4AF315-3686-4CD4-A685-4F238B7B1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F7FFB8D-7B15-4D77-B835-648B0F11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9732186-7C15-4B19-B3F9-B71640DC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1314989-48B9-45A3-A2C7-0DB6B40BF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6C2192D-8C0C-41EE-9902-BFDE96AA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7F4F3AC-B28D-4CE5-A1A4-A88682B65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CF4A298-DF68-4527-8D0E-164BF4AA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A92EFBD-9A52-4051-AEFD-10955F07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2E96DAE-BBB1-4E1D-9600-F73E1C967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689756-97DA-4283-A568-D6B8BF367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DD5C54D-25A1-4D54-9C62-FBE19419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F25137B9-1031-4330-84A0-37D22097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54C22BA-C520-4875-BAF6-8C6F5E9D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8A759A6A-E358-4224-8D3E-57D7BD5FC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68F13450-2CE6-4D7F-BFB9-F6C105E38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BECC2ECC-685C-4276-B1EC-5FF22922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E412E0BE-7CF3-4395-9BAC-B88296231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9D0D7C22-9169-4F5E-B6F3-8A89ED1D9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D771EE11-9E15-4C2D-AADD-D1702A04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84399A5-4036-471D-9323-F56BBA21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383E2F5A-2A3B-401A-8F4D-22A32EAD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FD73B48B-7010-42A2-9948-4E31CA0A5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C4E6AECC-B5EF-4CB9-9AD6-3ABE1CD9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53A30DEE-6E39-4286-B018-D1FA16AD7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ABD7D44-D793-4FB0-BA3F-EB17FE10B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56C8C722-0536-45C9-8EFD-D4F9959D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274503B1-14D8-44F3-ADD9-AB30C2A0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EE3BBFB2-E4CC-4BBF-A1A0-1DB7184D3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487D853C-83A7-46DE-9CD0-B70BED10F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4103C025-DFFF-4D84-B321-BA3A9C03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B185B7C-D727-4A07-9E46-287DB1D2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AE6A72B5-76B4-484E-88E8-8D2204DE2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A15B9B63-ACF0-445E-AC44-DC845C00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FB2A0DF-E1A1-4FCF-A602-AF80609A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737894EC-0A43-4993-B321-D0AF23F0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66E687F2-8D23-4CC2-8E9E-EF313D9B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4171E27B-F294-482E-A601-B2629FF8C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2862F629-F84E-42CD-9D3B-CC1B81D5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C6DC69BE-DAEA-49FA-B827-FD510520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8429D88F-766A-4A45-90D0-45768557A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AD3EFE84-9439-4F09-BBB4-90B5ABE24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61A4F27-EF5A-4F95-A0EA-C9BBD47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3302B7A8-756D-41F4-8E8A-783D3B7C2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A20C80B7-8357-49A2-A9D4-A8D646DC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C2A654B8-C35E-47A2-AC37-217B6C4EB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40FE7B66-3B98-4BDF-ADC6-A76D2C6D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7089E208-8242-422E-BFB0-8682B9244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DF130037-6E94-4233-A8D2-5DA098F9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9BEA6EFD-8490-4F8D-85DE-35784D5E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DB1E7662-08EB-497F-8944-62DBADA30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EB731212-6249-46E7-B255-AF199E60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AB605509-23FA-4E55-B170-CE63C0A2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BDC7120-42F1-416D-9092-C2A22B20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F422B5C-7D8A-4F4F-8726-700BF97D3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2956ECA-131F-40B5-BDB5-8BEF49C6B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BF7A7DF7-1FA0-46F4-AE0D-1767DA150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ADD23B5B-09A4-4289-823D-9D684D30F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A7286219-735E-444C-8D63-CCA10645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FAF1E4EC-969E-4B0F-BD2E-6842B022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D56320F3-E149-429A-BC51-75C2B3E6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16F0EFC7-2A58-4963-8477-007B01A2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F9C9CE65-4F2D-4FA2-8C1D-BDA7F9D8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706F28AA-D129-464F-8D74-33B9560F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17DF1CF6-E00B-4FDB-A33D-80F2F955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0674143-95F9-450C-BD4E-345AAA4AE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9EBAEEDD-0D49-439A-9D4B-716E43C8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93739AB2-E984-43C9-9741-213BFE19A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F2F927FD-7C5B-4665-A2AF-96551EF5F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7410579E-9C87-4D90-9935-4CB61B4E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AB89656B-672D-47B1-96A2-9F3B3DBA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A9816918-FF8E-4C6F-9453-F197AD13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C6CC3DB0-9C33-499B-804F-6295E8F4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9C7B16D7-32EC-4E12-A58C-C2D2F82D1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F3FFEDED-36B9-4620-881D-E7CF8D64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165C9214-CC00-4FF1-9956-6E357FD0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3A5206CF-8BE6-4AB5-94A5-90D0C51E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83FC92D5-6D56-4065-9127-0ACC02ED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F9F0CD59-0792-41FF-9A3C-6251388F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7D4CDD24-B897-4FB0-A38C-A8AD2147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8B19D0E3-15C6-4E12-B8C9-943A980E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3791D40B-01FA-40AE-B375-0FE8ACD9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93CBA94F-FC5A-45B5-A064-83F81F7D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764457AE-1A57-430E-A45A-DC9C3846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D0FD0442-7094-488C-BA95-BB34CD9F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9FFA4E0F-060B-4959-8092-3E1F39FE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E714B597-5A7E-4695-8D1F-95657A3CB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BEE70341-9795-491D-A2DA-E177EB15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35F4FA14-2558-4F63-B405-54F600A6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37EB6C41-7A0E-46F8-A578-E609AF05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3629BE11-ED67-4C47-9BA6-A670DF1C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465E37D9-8913-47F3-AB50-BAC7A9F7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8D09622D-82E3-4B8A-9AEA-4AE948D8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C237CED4-11FB-46CD-AE4D-AFAB34FBF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663B6DFD-7059-48A8-8D69-37A49741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B7C00A54-A767-4A80-B98E-CCE8490D9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39144830-1E6F-4FA6-9DE4-ED72F754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7B3D3F60-9EEB-4619-87D3-F5BFE662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24C71BD3-C2D1-412D-8334-6947B2316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48BA6E59-24C9-487B-A7F1-E670198F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86CC130F-D75A-4A61-8129-2A6677B4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FB098BB5-C48D-41A8-9A4C-F884C502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9401F6F9-2E3F-490C-B482-41B9B13B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A631D2AD-114C-4814-BAC0-2EA7BF2A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D08DAE64-0871-46FF-8625-72B6706E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26D67B1F-DDC3-47F2-B717-0209DA03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EEA08BDE-F3D4-43A4-AA6A-083904CA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490CB104-B8BE-4A81-9252-7128FA4E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E1416D0F-26E0-464A-9FF5-EDE1207C1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4E543DB7-0CD5-40C8-A824-19BAC0B7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62484F97-1D01-40AE-BDAC-B6EA1B32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AB45C42B-B1BE-4232-8262-A8FCF074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E96694DE-1B9A-4724-88CD-32F4E7DE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9C655558-E87C-40B9-9444-E4037596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D1B2AE0-E3ED-4E69-8347-11A7379CF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B4DFEAEF-818E-4907-9911-E1413863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EF1F7195-D2A8-4594-AD7C-29939F2E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88F74B54-2F1E-423B-8912-10F89D3E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62C40A08-9C48-48F6-ABC9-5203CB79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3182D8A6-E45B-4222-9118-2F32C3B75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85AEAB7E-114A-4923-A10F-0AFC2A65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C519DB0E-0080-4E2C-BDF8-47400B7E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6E2296C6-F66D-4CCA-A8A4-AECE46D3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98667FE2-3BBB-4295-B199-F9BA48E8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DCEBF1B4-525B-4FDF-A9F9-EAE9887D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BF363FFB-D218-4A71-B77E-73A7AFDF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9B707A74-E00A-4D6F-8B4B-1B7F71E9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8813B11-9DF4-4F36-A601-222144B3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AC839970-17C2-42C9-90F3-CC8F89F2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9805C0B1-7713-4F26-9530-B2FDFBF39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F45CDE28-C0BE-4851-B506-560E71B2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4F5253D6-FF0F-44BF-A69F-3F9E090C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77C6959C-16CE-41B7-80C6-1EFCB544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528D007D-1739-49FE-B55C-629D963F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811AC14C-003B-49A5-AB52-FE8D17B6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6C780A21-9530-418E-B833-095A2E66E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196B2D6A-3E01-4607-A146-B5B32BAE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3DF75F23-07E0-461E-AF23-DBC4B896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82CC778F-3AB7-46AE-A8C9-7A54F2C0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3CE3D1E7-5B8D-482F-9D76-36DC74230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72FDC186-29CB-4DC1-8314-E4DA341E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471D22F9-F21A-4F3B-A306-1859C17B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92D0E740-9383-4E90-B297-6FC682A2D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13974CC-74A9-4D94-9EB1-A748864BF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BD2C1BA2-4F53-4938-8516-DF95D723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D506BCCB-640B-4F07-B16D-B1FDA7D46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FF5683C2-2700-4960-82C1-9D6C5A3A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776A4815-DB91-4930-AC06-A95F7256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110BCABC-5FE9-4DAA-BB6A-0142A2167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CCE91A93-C348-445A-813B-CEC6AD28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52DFA5E1-9056-4BAB-833A-5CF8D452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44BBE7FF-0475-4E4F-8A89-E567C59D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8EFEB017-BC56-4105-8673-82A68E2B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729A4412-6748-4254-A2E0-3059BC14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CB99D292-2FF4-4713-BDAE-2A5B5A3DE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B8C102EA-8532-4ECB-8BF6-81A8070D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C02AACEA-1136-499D-9E6F-EAA89361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12542BE2-798D-494A-9A72-A3F1D783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6E076F45-C400-4E0B-89DE-42956272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CF19077C-188A-4C69-9E78-66FBE54F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5D7EB1AE-1B82-4216-BFC8-44104C8A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642E93DD-3851-424C-80C2-F4C72D0AA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110836</xdr:rowOff>
    </xdr:from>
    <xdr:to>
      <xdr:col>16</xdr:col>
      <xdr:colOff>569754</xdr:colOff>
      <xdr:row>2</xdr:row>
      <xdr:rowOff>73903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B3ACD36-BB40-4DD2-8BC4-5247862D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53" y="110836"/>
          <a:ext cx="878400" cy="6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90053</xdr:rowOff>
    </xdr:from>
    <xdr:to>
      <xdr:col>2</xdr:col>
      <xdr:colOff>745167</xdr:colOff>
      <xdr:row>2</xdr:row>
      <xdr:rowOff>53120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EAD7150-44B2-45F2-9AC9-DFD3B52B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3"/>
          <a:ext cx="877554" cy="691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17599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4B5D4EB-4DBC-4DEA-ACA7-25781527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1" y="220132"/>
          <a:ext cx="1049866" cy="52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ADA342C-5047-4780-AF57-C558C45F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23EAB05-3535-4252-ACBB-100FE051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9E5BDAD-CC38-44D4-8F76-3030EB51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39A27C6-D556-45A0-9AC4-97EA88A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7034533-6F34-4780-96C4-E9332504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7E5C811-B962-4D60-B5A3-B70339DA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3CBE01A-1949-4263-A47B-65986E25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E788798-E09C-4888-86A9-F64F94CE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CB395B29-E693-4E1F-80FE-78F3109D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81E7DF3-4DC5-4B5F-9A8F-E2CCCEA2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6030DC3-1714-4DE6-A761-1A1DB41A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CB0A7B4-8BD7-46BF-A467-8CDE4DFD1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DF8B6089-433B-4936-A425-54927910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596B3109-CCB8-40E4-8E27-8DFE58C0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5662A09-D109-4B8C-B75D-ABC4B059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536126E6-E68F-487D-AB83-732F02A9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67AA3DC8-12FE-4CF3-975E-17D8B46C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C16089C-273E-4426-8223-02399542F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2DCA347-FA4A-4E3C-9C2D-A2C2392D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89639625-45E1-41AA-82B9-EEC6F1FC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59F0E553-FFCC-48D0-8428-DBB90A3B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268FAE79-4393-447C-9D5A-D6636767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ADDBF8C-79DA-473C-B374-96F0F4DB7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764061D0-C435-4A12-8742-35BD8595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CE055F9D-A02E-4215-B6E6-43194143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AF9AD4F4-3C4D-4F89-A624-86015B7B8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AD054D70-659E-4298-812A-B6234437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6AADFD66-A6CA-4C52-846C-3C1E5CDCB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FED647A-A90A-4386-A509-453B85A1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67A866BC-2D96-4F55-BBC3-326CAD06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D6B54CF8-A78B-456A-A605-62A81BB3D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D04D4C91-1681-41F9-97D5-536B8E03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58713A6D-9372-4C36-84EE-24AF6894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B14F126C-D711-4686-9417-F4C7823D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4600BE30-BE83-4148-B98E-FF3C62BE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24914663-839F-4916-8F40-74CFEB58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A41FB7BE-24F3-4739-9582-E61787F6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3B887770-4ED9-4C98-9E2C-439F8878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61529A44-4B19-4507-9E3C-7459C3D85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F9A64091-06D0-4D71-BF79-DF9BBF3E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91C952AE-92BF-41DE-8E70-C076D86D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A6E1149E-7104-4776-8C43-44228AD8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8FFE6699-CEA6-43B8-927A-D5BE8C4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AA55C736-1D26-41D0-B4A0-34AEDCAF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A453317-6B7D-4A69-AC9F-A4051B0C6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5710382D-488E-41E3-85E6-96EFD799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D7A1C93E-BC1B-45D1-8358-E1FD6A63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80125AF8-BC56-4EC4-8AE7-A2738018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B183F5A1-3D3E-47B6-93E5-B70112202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AB83B552-00B8-41FD-B15C-63B254F8F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166C293F-5E8B-4B02-9CE2-AA21577C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F1CF8F8D-440C-4CE7-98AA-8F8952D16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B935221C-1319-492A-88DC-3713A2A7B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B12C9ABF-8A24-409D-AB37-3D09DC804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611ED5D4-06F2-4CFC-B544-FB029580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92E00CFE-54BE-462F-A9CC-9EC3FE019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9173E2C-BC3C-4BC6-9515-941F2DE9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AD8834D7-7AAB-4C0A-9F8F-0C51D096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B6AED545-942E-4E78-B48F-31EBC292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FD91808D-ACED-4381-8A02-0698273C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1ACA39C0-50BB-47E5-A297-E03C85540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B8C7F043-1C30-4EF0-A439-4E1A981D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1131693D-26A8-47F7-BB69-A093C441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AE3B95AA-196D-4C0D-A988-8436D5AA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1F628D39-188C-4ED5-998E-8C7B5B70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FFE20472-F5C0-4719-8896-A705F4F4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FF27F218-B54C-4B0C-AA27-9D2FF1D8A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25B9F441-BAB0-47FF-B023-1070FBF6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4DFC9118-E04C-4148-A83E-2791117A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2F2359A9-A1C7-47EF-AF08-1A9242BA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7F103507-0EF5-4843-9E16-63271FB8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18BCA0DD-2FE2-44E9-B847-B9234B1B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693E958F-28CE-4E09-97FB-7E2D53E9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3958770-31A0-411C-B9B5-11B8A4FF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ABFA3D4A-FB82-4D40-A735-88EFF6E1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5598F279-AC5E-4931-A6CE-A0B4B6B4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39073F39-DAEB-4B6A-B747-7913CF660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537331F2-04FD-42F6-99F4-FE9504988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550E9AD3-D90E-4FB0-A1A5-FE466228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39DEFCA3-0C41-434B-A8EA-CCF01FB1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38AFCA98-6A7F-4760-B6D3-8B4504079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F7D1755F-F0D1-43ED-A955-1A241435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69E12E8F-1416-41F6-9A15-468EDBFE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029EC3B-711B-42A7-A5AB-3998CED5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53020082-5F45-48CC-8E72-9D60BDB0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5AA89D2C-8C0E-45D4-B4BD-464C644D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0A768AEB-16FF-4CE0-B895-B4FE9A1F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DD3BDD97-4C81-4C64-B8C4-00FBF8212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C7C139DC-47A6-4200-9027-EC758E867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BC823602-DDB1-4ACC-B8AB-5034C95E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C896C46D-8EE5-4111-8268-351F784B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BB273AA6-8938-4354-AB35-6DF1E048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1E3DE221-B023-488C-8FBF-E4CA543E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1EC58579-8B33-4BB4-9321-B48B49D5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73F5A8C5-9520-4CC5-8828-9C482533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CCEA301B-593B-4D5C-87A6-107B1D58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EFFF5D2F-6772-495F-A9B4-292E13C3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CD34ADE4-439C-4F16-B010-55E5E2DE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2FA1D283-632B-4426-B296-9FAC076F2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A862E74-ED7C-4F41-96D7-7C459D0F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2D45904-848C-4B34-879B-8CBD05D0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B41202BD-CFA8-4799-83D5-998B7F6E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4092CD6E-9FC3-4449-9F90-54F0561F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B8F5E80C-F4C1-4186-8AEC-726674119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EFC28DA5-E634-41C9-A04B-859C3FE2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C4AD9311-C7B5-427C-AEEE-306D6239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AE6F9B32-B6EA-4283-81E1-852AF216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42576ADE-4DE5-49E6-BA8E-AC14E8DD2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A4BD94EB-D558-4935-AB37-674DBBEB8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EB1959CD-3288-4ECD-BC32-4DB2B418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57733F3B-D73F-41B8-A4DC-7C3D872B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2638885A-417B-4271-A80D-BF306163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8C1D24CF-7218-40D7-89C8-348B656A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99FE0693-DD33-4365-A29C-0DE9778F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549D52A1-9FC9-4225-9F4C-4E63CD5B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25FD71B3-EBCE-40EE-B42F-47EBF2D0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F97E4699-763F-43C1-90C0-E84C314C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135DB549-D9F5-4132-A14C-F85E024D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B160D7D-5F27-4C87-A03C-5943E503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84B917D2-D38D-416E-B549-2A42E81C6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701EE3C8-DBEB-4E54-A3E4-639A0C84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85D13B3B-7021-48E7-BB97-04B3D4B6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838F8577-1803-425E-AEDF-24D813176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D0F5E3DE-BDD1-4282-B9E9-F59DD6D0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E46A914D-6528-46F9-81EA-5EB2FFA9F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1ABCF275-84F3-4D4A-9C33-2A8EBC36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0C36F19-45FB-4B0B-AC81-98657C03C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7AD8A61A-7DFD-4803-9297-EC2EAB189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DCA495EB-F489-448F-8950-E95D8CBE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83AF28E0-C110-4824-BD15-AB637101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6BBCF66D-889B-4441-A737-0CB6B36C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DF1DA33-B49F-4761-B96A-EBD198B3F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EDB55342-2F41-40EE-A751-B15C868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FB6D9195-236D-4D9F-94D1-7369749F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70E8800F-6318-4A63-B8F7-A35B38EA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C8566E64-8F34-4612-BFD6-02CCC373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52602E6A-EE2F-4FD3-B771-64B6DE8B6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79F6421A-58A2-4383-A755-3505F5E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F8739E82-15C6-4810-BE67-E6FB0FE7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D12D4A50-3CDF-401F-8850-6D706ECE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D1C80817-48DD-42FE-A9AA-DCEC27E7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6FF94745-232E-4350-A8CE-1E8BC8DB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AA068934-B089-4858-8576-634B9CB7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311ACD23-1088-4FAE-8590-48CEA1D25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02C80C67-1D64-429C-9596-E5446D874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55EDE439-8AF0-4F4C-BE73-F17ED269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F4F370C6-9D0B-4075-9E75-677205B9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AD061179-F3E7-4D49-8544-CBC08A7EB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0E3382FE-736E-4B41-8D11-5B5DBB88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5F02C011-496F-4B2B-8F57-8A0260CE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801935D-DCB5-49BD-A639-86676D74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E95B7FDF-B1E2-4BD8-9703-903B39D81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1019BA9-074B-491B-9024-D4244529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13C54BF0-FC95-4D1C-B097-2072B96FC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F962B868-1853-477B-9E0F-5D7D52D8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7D74EA15-16DB-47D5-ABF2-734C939D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3593E94E-3F0B-4C11-9FD5-8C6C1E20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F90DEA02-2AA1-4C1F-9BC9-E6DDAD8D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34A02631-CF33-4722-AD7A-6AE9D314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1CF6553C-EBF4-46AF-AC01-9E0E6F531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1C683CC0-8E52-4C33-927B-BCFDEA46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6EA9ACDA-1273-4434-BB37-8E2001F8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1E093D-E72F-4D1B-932D-653E56BF8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7347" y="110837"/>
          <a:ext cx="893618" cy="702028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A79A362-F97D-4FA1-80B7-7D221399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3712" cy="691780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DF5DDA4-5CE3-4939-AF0D-68C9480B7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1" y="220132"/>
          <a:ext cx="1049866" cy="524933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87A68E-F6F3-4667-8F2C-3B130E16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517" y="543983"/>
          <a:ext cx="1047748" cy="5207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110836</xdr:rowOff>
    </xdr:from>
    <xdr:to>
      <xdr:col>16</xdr:col>
      <xdr:colOff>569754</xdr:colOff>
      <xdr:row>2</xdr:row>
      <xdr:rowOff>73903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0C27067-915A-4BD1-989C-84020C35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53" y="110836"/>
          <a:ext cx="878400" cy="6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90054</xdr:rowOff>
    </xdr:from>
    <xdr:to>
      <xdr:col>2</xdr:col>
      <xdr:colOff>746013</xdr:colOff>
      <xdr:row>2</xdr:row>
      <xdr:rowOff>53282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4188D22-6CEA-4A48-A702-DD238421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4"/>
          <a:ext cx="878400" cy="691361"/>
        </a:xfrm>
        <a:prstGeom prst="rect">
          <a:avLst/>
        </a:prstGeom>
      </xdr:spPr>
    </xdr:pic>
    <xdr:clientData/>
  </xdr:twoCellAnchor>
  <xdr:twoCellAnchor editAs="oneCell">
    <xdr:from>
      <xdr:col>3</xdr:col>
      <xdr:colOff>194735</xdr:colOff>
      <xdr:row>1</xdr:row>
      <xdr:rowOff>194732</xdr:rowOff>
    </xdr:from>
    <xdr:to>
      <xdr:col>4</xdr:col>
      <xdr:colOff>550334</xdr:colOff>
      <xdr:row>1</xdr:row>
      <xdr:rowOff>720332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F9A8311-CBBA-4949-849E-3B8347CB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468" y="194732"/>
          <a:ext cx="1049866" cy="52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F8CFDF1-B592-4F52-8877-84ECACFE0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6D0F2A1-F35F-473B-B246-6E35AB62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03FDD71-906D-4B2C-B708-A7D2498F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53FABA2-6B1F-4C88-81ED-5C874D34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2622968-4E76-4863-901F-A68DB4E1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71AC32A-D499-4EBB-90A4-5032B934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E19C944-B13A-4D6A-8E7C-17298C534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00B6EE9-5713-4C53-A1C6-56207276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A4981C2-626E-4812-9587-69CA5CAC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FA3A576-A7F2-4B7B-AF80-520A5E8D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182D7D3-2F67-4445-9F23-D44CF4535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8BAE056-EEB2-4148-BF80-D9E8927E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5BBFFE1-E30E-4F38-BFFC-C78A459E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E0FFC5C-6F91-4EB1-B1CB-791C6BB4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CE8C3B5-79C2-44ED-8CD0-CE50D006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A0B41E57-8159-413E-ACBE-BF86F5997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A1152198-1060-4218-AA74-769E27F0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1368B14-0C8D-450E-9552-93F21083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3608A3A-E42C-44C2-A4E1-B600C9B8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CE349686-FE25-4510-A88D-10FA67DA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207FF8D0-A51C-4A80-B654-D05C5B398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50F960C0-21A4-4913-B312-914CC49D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76074DC-FA6D-46B4-BF2E-1E67ACD93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ADFF91D-4851-4622-BCFA-5E96EAAA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379F26FD-52C3-40EE-AC24-E83C73A9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1A39FE3A-74B1-4D12-904B-D954651A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C2EB0CA8-8022-4D0D-A0F3-E5B43A90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8D586098-F277-4ECF-9400-A1DA2D0E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E15F6AE8-B878-4F24-954C-C55E76D8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7E97B490-0B32-4366-A798-29B500E3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C0B7F1CE-4766-42BD-A735-4E5815BAA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350AFC1C-5402-4EBA-849C-8CF3DEDB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40AF5695-6555-488B-99E1-0BE5C4128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B1975FCC-B931-4E1A-8417-AFD50D932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8CC2F09E-889A-4513-A7BA-B3B271AC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5BBCD7BC-B786-4B11-90AE-15265E65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EA26DA98-0880-49A0-A295-C579CD8BA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1BCF2375-4775-4CFA-A701-160B5969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4D0F7F3A-B7E8-4502-81B4-6FCBC890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75E08949-8189-4387-A2AE-4579B7A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0B2590CF-1960-4C57-B9CC-7672A2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79D16888-E3F4-48BB-B8DF-ADC5F6357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39D041B0-3DDA-4C66-B8BA-F87892E1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FDAFC2FA-5983-41F9-B351-63C4458C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2EDC9B98-61C7-4C57-A5D2-EEA48B879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2097305A-0C00-4F6B-A164-74C52A155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B453539-8958-4032-84E2-4115571B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ECD24F8F-D736-4B7C-B4EB-33BD8B02E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708DD2BF-9F03-4848-9D85-BA27A467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7B703265-9694-44B5-AB9A-95218FF8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7FA33AC0-3631-44B3-88B4-21B26F06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F9BF8EF3-CA69-4A13-BA22-448004F04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E7BC3DC0-6844-4378-8CE2-2B074F87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FC8EE281-90C0-4479-876E-8C51A2CE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2B91DDFC-A563-464D-A71E-24FC1B00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278E038D-4797-4E68-B777-00A799C93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544C5781-9C97-4C1D-BE91-A9746A7E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A56DE508-7072-4C77-8034-A083739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1B10E5-B7FA-4D4E-8039-88209F897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FDB25845-9F67-4CF4-B40C-A4DB1AA0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ED934ECF-C9F2-4DEE-A410-E025C038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EAA5E38E-A71A-4AB4-9FF1-35312E7D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6AFA58EC-2EFA-46D1-BDA9-A7F99BC8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AAF80B50-892E-4DC7-9F39-95766518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CE1E5470-9196-4DB9-A94A-52B7045D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ECE8BD4C-8845-49A6-8A38-DC5A8F1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89E150A0-83AB-406B-965F-08A461E3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F0963314-5A5E-4043-BE2E-2C5AD7D3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F617B802-A3B3-4AC0-8525-7C37CDC2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578960B-2BCB-4BB0-ACA2-CA9E49B2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59F4DD1B-4E08-4CB0-ACD8-77D09DE9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35900E72-37E8-4AB8-AEC2-847069C0D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116A8FFC-FE9D-4301-8F2E-86810871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C9B0D663-F1FD-439A-A404-171B70C7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E61759A2-5178-4DB7-ACDB-228C087B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8C60CF06-F06C-406E-B8B8-C95FEADB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3762B9BD-F6C8-4AA0-B09F-4E9C1E0E2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FED9B675-41CA-48A5-823E-D20A7FC6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A60D5CF8-1BFA-4828-8084-AB041E500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BD2C8A1-2268-40BA-BCEB-D45A7CFF5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79337BD9-7329-440C-AFD3-4237E29F1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AD57AD28-213B-42F1-B126-68C9A2E9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43FD9E42-3F5B-4A49-BDF9-0D4A5430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8E574BD4-BEC4-46A9-BAB7-D3C49A57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7FE3A315-1E63-4F25-BF8B-A1093B8F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C8E10407-1C8E-4654-AB30-A9ED8B16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4E840FA3-7CE8-486E-8712-B3F3A18B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6E4A83F7-B735-4201-81FA-9A42EC18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34BCEDF4-6BCE-40B4-8E7B-42A28136F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8A3341F9-A35B-43C7-A1E1-B6D627FF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3BADE8E9-8FF5-4979-A351-BBA559397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131463B4-6E46-4283-B1FC-67C0065D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82C2BD8-12BB-42F5-AAD3-E93E8EB38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87BB19E1-D7D0-49C3-9CAE-28C329AD1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67C94C22-A76A-4BBD-BE48-1B727479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189F5435-4E95-4515-84E7-8045C8E05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E8078D90-6FDC-484F-8A96-600AF9BD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F617B0BF-760F-40BB-98ED-6C73E4C8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240EBB71-597C-4794-84A6-ACD36C24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C7192F5C-EC80-48E3-A502-EB93D338A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F7C59262-F14D-4D70-9053-5A0563E3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3A97AE94-7CBD-493C-BB06-590F414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69989FD8-F653-42D8-BACF-ECE66FF4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1349C666-A5CE-4E82-A3AB-8E01D088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512833E9-99F3-4CC2-9635-2E5C2FED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1E224747-63AF-4642-AD5F-EEE33033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FE0889C0-392B-4246-BBDA-4027156E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27DC3285-200B-48AF-8880-20D716D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E765D52C-531C-4E3B-B6BA-06056961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CCA84704-4FC4-4515-88FC-E88E43D8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F30E6988-D4C9-4CB0-89DE-699DE0E9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9481D3F1-7A29-4DAF-B526-114B8D419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3CCBE30-FEC2-4D30-A02B-6F3F0A13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EFC05A6F-D9D8-4469-AD9F-DEB6562A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78D7756C-5404-4C7F-B506-8A4CDE93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83B5E125-3CEC-4DC8-93E0-E06FE88F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B614F269-2EEE-4EE2-BE74-5F69D541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8310F5DB-8571-4DBE-AF13-4AF2F642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84694857-F55F-41E5-ACBE-93562180F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EF20F9C0-819E-4010-9D90-34D6B5A3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D0D370CD-912C-4823-B0BD-D43759F3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2DED2227-B8F2-488B-8B7F-886ED6A6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1F199391-D70A-4B1A-8133-1580B6160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2FD15518-D289-437A-A9BF-61BA330F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39C25CAE-DC70-4A1A-8A52-529BAA50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755D5863-96A2-478D-9C42-7445B38A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A3B40DE2-C9E9-41FB-97A8-D853D0E6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14A4A721-3AD3-496C-82CB-DF36FC9C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2AFAF49B-5517-4915-8274-9B9327C3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A45737A9-1B80-4959-83B2-F056D6CE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AD185A57-0951-49AC-8810-5C510533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664A2F51-C424-48E6-91A1-A0BB6A9D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4E643E21-2258-45CF-BBA5-C3A54BCD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FCBD9423-F549-4E8A-8424-2237D2F9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57EAFB64-012B-4312-ADFE-4A05E449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E8A72CF6-E383-4D55-BDDE-3B7247E4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9AB9635D-28D6-4E2B-B648-ACAAF10D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7D6CB99F-5907-4B33-AB39-4C196034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E4B72FA8-6DCF-4405-B92A-D864C52F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438B8194-6701-4A05-B266-CC5AF225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4601A7E7-6304-4238-AB45-2F805641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F1AB4F82-218E-46B0-9CF7-81F33A5F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A031BA3D-C0E1-4357-9A58-282A6D60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32836ADE-ACC8-43FD-9485-598FFA17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9AF4CFDE-1324-462F-A41A-DF7A7050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F0C2C376-E6D3-4978-B849-ECE5F290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A5905D64-1E75-4347-82F0-46ED381CF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D4796CDF-DFAA-4EFA-A180-D7DCD561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513AC234-ED12-48FD-9237-42A629A4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E719FC19-295C-4C03-8D35-3648EA64A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E33BCD9C-88E6-4C11-9F61-FC6C0921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F181701-3921-4326-A6A4-D051F443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36FF2CF3-85EB-420A-8BE6-75DB5514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2067117D-27C5-4467-9100-0DC28C3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A11C1D9F-2564-4E34-844A-E14FAC219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56CA2CF4-ABE6-4E58-9600-781AB51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31938CEC-82CC-4D66-81E7-1C7FC293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B05437D1-352B-4F8D-92B8-C0A40C9F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41919D8E-3CA1-4856-8DE8-B74BC416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110836</xdr:rowOff>
    </xdr:from>
    <xdr:to>
      <xdr:col>16</xdr:col>
      <xdr:colOff>569754</xdr:colOff>
      <xdr:row>2</xdr:row>
      <xdr:rowOff>73903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135FAF8-6821-41DE-8680-E19F3866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53" y="110836"/>
          <a:ext cx="878400" cy="6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90053</xdr:rowOff>
    </xdr:from>
    <xdr:to>
      <xdr:col>2</xdr:col>
      <xdr:colOff>745167</xdr:colOff>
      <xdr:row>2</xdr:row>
      <xdr:rowOff>53120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B4161DF-F55C-4A91-A507-E6CBC9D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3"/>
          <a:ext cx="877554" cy="691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17599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6F4219B-D11D-44FC-A591-125AF387A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1" y="220132"/>
          <a:ext cx="1049866" cy="52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E9C57CA-81F1-46E9-94F0-ED04FD57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5553E18-F008-4550-AF3A-DE5D7855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F818790-C4A2-4B1C-9B65-8F72C7FA5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68C2D08-D355-44B6-8189-8E0F783D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CD82C53-ECA8-441C-A20B-E006A6AE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107AE3-6607-40E2-B603-F7834C24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8AB60C6-DDA7-4565-A2A6-F6BBA97FE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BC70A1C-3DD4-4B5A-B3BA-F4FEB795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F69D8627-5678-4343-8EF3-5F739D45C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46555558-96C7-4CA1-B29B-A9392728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3E6A34B-6807-4469-AA12-58932C0F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990FF9C-FFB0-4B16-B48F-F984ECE3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2D280281-CA3B-42ED-AEFE-F02B2C29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8B14A8D4-E6F0-4F62-877E-9854096A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9840733-4F7F-41CF-914D-E743B380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EBAA88BF-969A-4C5B-A997-C5C9EFF7F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B3675FC-57B7-423E-B804-D941F370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506EA6AB-061A-42C6-AA12-29BE13D8D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E2807567-C77B-4279-92BC-EC515DAB2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A98290F7-AAA6-457A-972A-EAD3DED3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9E16E85D-0C6D-4793-9FB7-891DEE51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29BAB1CB-5916-42F5-8FA8-9BFFDF1C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9C2BE27A-5005-41BC-9E44-6FB82F013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E19677C1-3D0C-49E2-AE25-B1368D785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BE173852-BA11-40BF-A6E4-42966DE9D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9F2020DC-0A2D-487E-A85A-D48BAA94D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54909C2C-DE58-4FB6-B497-022D5B771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8CEC0F92-7409-4416-970E-A17F4BA8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5AC1419-D53F-4986-B5A4-9019475C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8DD0AC12-2B46-4DCC-9D66-B4F1C498C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332FF66B-AF9B-4539-B5BB-F4504A8A7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6F6B234B-554B-4FDF-BDCD-5B5F2FC5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3761ED15-1B72-497C-957E-5E07638B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D85BFC3D-F85D-4AED-B17F-ACF065C8E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6363935F-7E72-4B84-820A-CF23FA3DA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426A3948-CE37-41C2-AF95-7BE0140F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D9A6EC1D-3450-4664-9855-31C7286B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74AFB0B0-A6B7-4A36-836A-05FF1A5D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92A2EB6F-1484-4152-AFAC-96961ADC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B00DFB70-4D63-45F1-B444-FE11DAF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A94112EE-AA41-4DE9-B798-B8ACA7FC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7B806636-5D82-47D3-A8FD-BA009530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F2253A70-B644-4B91-8300-486D0774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FA29D852-A455-44F3-BA3C-BD804BE7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CEFF3DE1-49AA-44F3-BBDF-1615A4CC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97BC7345-AD07-4A89-8041-E35CDA68B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1EEFA2CB-8407-450A-8546-0C993263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10D6F516-7409-4F8E-AB84-4DD4F65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9F759943-DEF0-4933-A5CB-FC36D2D9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A892208E-3DDB-468F-928A-DC34D897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1F7840E-3B4B-40B8-B1CF-416CC4411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213CDC31-317E-4CC4-99B0-3DDC373AF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FED2065-B6EA-439E-BD8B-78927929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6A562FEC-6AEC-4DF8-AFAA-5000DD15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4731DEC3-4322-4DF0-B9FE-4FD8A1874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F26988F3-F596-4FD2-81F3-93FF69C2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179E60BC-0893-4FCA-8F1D-FF53BD34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4699C468-72DC-4C72-B61C-75D8093A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6490841A-F745-4A95-9225-FACA4103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24C11022-E832-49C1-BBBE-B3002F90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1595CE91-3D90-4BF5-8C3B-2CBBA29AE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B8C5FBF1-6CEF-4813-92F1-02523BA7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D455C30F-04E8-4E36-9609-5A16103C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DD2D36A7-BCA0-4E7D-B009-1751E084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261DDBB8-A390-42EC-BC1C-C356B51F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6C759D06-1D16-49DE-B3E4-DF0BCD9ED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82A6AFB5-D3AB-4BFE-89B7-245D695F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734C76DB-8FCD-4A6E-9F6B-B509F1FA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B1F00B5D-AD0B-4855-958E-DDBF0FC4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846CDCB9-EB58-40F3-9705-26E095DF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891ABFC-5D15-4509-8810-43FE358A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D12DFAB7-44EE-4A0B-B38A-3E65A84F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F9387D5-7E98-4FA6-B6AE-BC807C57D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B648E44F-1714-4F87-9C2A-CA8B1F71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480F3F27-7AED-46F5-8823-BA8C456A6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9B457ABF-FD24-4682-B576-69C97BFC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4F97CDC-CF46-42BD-944B-0D59357F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29BE400-DF22-44E8-AC8B-8188F21A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C957707A-A5E0-46F2-9362-7DDF90F8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F68DB236-DE0D-4AE4-B078-4E888D786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81906307-CDB7-46C1-9719-D5382216A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BE168B26-63AC-4CE0-93C2-0C8EBB6E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0CE0AAFB-2A29-4B90-9863-36E60AD8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C1B99CDB-EC0D-4D25-9763-6C401C91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0D3E8E32-1E37-4B66-AF07-0B9D414C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C2A555E3-5029-4DDC-9112-1A6CB70B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A6ED546A-04C5-4872-9E43-7B043E65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45A19F74-946A-43E9-A352-E82D8EC8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78D5F40-5CE9-499E-82A8-AF094BC2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324AF55F-C4EC-43C9-B0B0-AF3403EA7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A37FFE49-EC76-4F80-B17A-DB8126C8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3062E6A3-FF1C-44AB-930B-1729F1208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58258C23-62E6-4DF8-82F4-DE8D8E7BF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FAFA6674-AAE6-4D8E-BC53-8B3193B9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FA65F979-4596-4EE9-B597-5306AB65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FD1FE3E1-FE9B-456D-A7A6-17F70B0C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D6DB68B-EB9E-4124-99EF-694E1394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13F8678D-A013-4043-ACAA-5CE08F4B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B02CA4C5-B477-4AAC-8D19-1D84A87D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7F66CE1-369E-40E2-987B-914EE74F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B50B37EB-4A6B-4B43-BC31-F6304E28C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681CD793-7780-458F-B766-010C75A4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6ED275EB-F18A-4331-B04B-B0CD5FE3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67C34D34-E3F8-4466-B9C3-2DE5B79A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77F0CC2E-4F06-4623-86C0-9135E8E11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95113AD4-37B7-4C02-A7A6-8203DCBA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F7EE0D56-EB9B-44B9-AF67-C69A3D05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539C1890-57FE-4953-8A76-83CE1EC2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7C710AF8-E159-406B-A678-2C5C29ADF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67713A3B-A540-4C18-BD95-329D84AD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DC116A4B-1294-4D5D-887B-B6DC3FFD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69D97B12-334D-4075-96C4-5A0BF189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E287ABFF-54AC-4312-B3D0-749B2AEB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D2B50894-A0D7-4FF3-8B47-70981D53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F04032A3-48C8-40C5-8533-EE73C859D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86280677-4DE8-4B9B-9421-9D41FE33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F417B931-C82E-4AD4-9E99-EB252EFE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DB9A96DD-27C0-4E35-AEE9-B84585FE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3D1018CA-43EC-4589-974F-3282C9196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775BD782-7B22-497C-88AF-0DAEEE90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D6C88903-06BE-4C15-B43E-EE56E982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A2F88477-B07C-4AEA-84D3-D5AFD51C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25D87CA-CF40-48C2-9870-45E0E80C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8BE0A947-497B-424A-B95F-05BCBA2A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D6555866-BA7E-4AD4-B258-8BD55F24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58DED6C-0A1A-476E-BF43-2B0EA075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3CB0BBC7-4BA2-4FB6-9728-81A9A16FA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9CD1462-6B17-45FD-AC1A-F1F569C63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FADA65B7-B945-4504-8423-473F25F5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BEBE50A-9AB0-434D-BD75-0FC39BDD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8B2E64A2-4B6D-47C1-AEDC-B9DC23E2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4E5E9C5E-B7D0-4B49-A4AB-9CE18F8B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9B4B6366-DAFD-4748-86E7-B5B48DF1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2C32BD7D-D715-41A1-A1F1-E83CA6D7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2C47EF46-AB53-484C-B8CD-AE6EBA5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DE75E09-B4A5-46FD-B9F7-5AEB18FD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E2786130-6FE0-449C-BA70-DFD42C54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D47BDAF3-0B5C-499C-88F0-8D4A621E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2746D1FF-9FF6-4AB9-A4A9-AA52CAC4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F60B09F8-2801-4CC6-836A-57BA31744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608F3E5-5C75-4709-B1D4-252905937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D145DE8B-2B12-4D17-8C84-37CBA974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6F141112-523F-45CC-B81F-B999D4629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9D46A09D-E4F1-4409-86B6-DCE2FD5BF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AE46DDAB-8BA8-4319-99E0-B1160420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10AB27CE-90BD-49A5-8A9B-94B52A07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2B38ADE8-E2BD-42AC-891C-C07474BA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B12C294-1079-4282-8CA1-4EF8A85A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F5E4429F-FEF5-4A33-9683-1DC1E0DC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A3C6DF52-3BCC-4722-A44E-23984A20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2CB3880-13A7-49EA-9AE6-FFABC28F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6A2FA427-10F5-4CFC-A63D-349C2E3F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29B2EC27-3261-481D-BC0F-C5272A6F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FD7505E3-7953-4FB0-B0AF-A67DF5BE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D8B28D30-A8A7-4DA7-B88F-88A106AEB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F721CEE7-1360-4587-A748-7010F393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91614D25-9314-44AD-8DE7-C921C7A8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DE81CC59-D021-44ED-9F02-53C031CE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D1AC325A-59C8-47E6-A612-A256D06C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1FB978E7-454E-4F02-9096-5B1615318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E9DE822C-23BE-492A-B5E8-30E6D9019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97DB20E9-7331-4C2E-8FBB-09D8D521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110836</xdr:rowOff>
    </xdr:from>
    <xdr:to>
      <xdr:col>16</xdr:col>
      <xdr:colOff>569754</xdr:colOff>
      <xdr:row>2</xdr:row>
      <xdr:rowOff>73903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5021E2A-4A13-4B98-AF64-C29C9097A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53" y="110836"/>
          <a:ext cx="878400" cy="6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90053</xdr:rowOff>
    </xdr:from>
    <xdr:to>
      <xdr:col>2</xdr:col>
      <xdr:colOff>745167</xdr:colOff>
      <xdr:row>2</xdr:row>
      <xdr:rowOff>53120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05CF992-BD71-481A-86D6-1ECF2FD1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3"/>
          <a:ext cx="877554" cy="691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17599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9F634D3-5CB6-445A-AA98-F2FAFF1A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1" y="220132"/>
          <a:ext cx="1049866" cy="52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110836</xdr:rowOff>
    </xdr:from>
    <xdr:to>
      <xdr:col>16</xdr:col>
      <xdr:colOff>569754</xdr:colOff>
      <xdr:row>2</xdr:row>
      <xdr:rowOff>73903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0FA8F01-1ECE-4CDF-85D2-72D7564F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6"/>
          <a:ext cx="880094" cy="686967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90054</xdr:rowOff>
    </xdr:from>
    <xdr:to>
      <xdr:col>2</xdr:col>
      <xdr:colOff>746013</xdr:colOff>
      <xdr:row>2</xdr:row>
      <xdr:rowOff>53282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D4DFC4C-9174-42ED-8677-113A8470D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4"/>
          <a:ext cx="881788" cy="687128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2D7E69A-A977-4234-9114-D9BB09B3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40FB321-F1A4-4266-8EC2-42F73A28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67D8041-6BB8-4175-B123-2F824D1F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626D380-2EE9-4FF3-B506-6E73C913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297CEEC7-3C8C-445C-B705-C2502D04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B6ADDCF-F977-4DCF-88CB-F32409A10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53BF8F4-5A90-4FFC-AF88-62F5B726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AC1D802-47C8-4785-B228-CBF97AB7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AE5D8738-0720-4706-B582-45AC8C562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1C1EC0B-8C47-4AEF-8EC8-81E36509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32619E0A-0184-4C42-B20C-EF836680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6E02DB7-394C-48E1-A157-2E33B5D9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4D1408D0-E8D3-4C55-882E-4E0788EC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1CAB1344-6325-420E-BF09-2759AA7F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B84F93E1-6FC2-448B-86FF-1B7C78C5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CAAABF7D-219C-4FB4-AA64-AC965C94D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66DB63F-192D-4673-8168-A543E393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E14FB15-11B4-4E67-BCF6-52834648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7C810F97-8F7F-48EB-A9E7-FF837291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58A746A7-231C-4594-8F03-CF2D2B15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28451FD-A1DE-4310-AD13-E0755057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1EF682AC-47F3-457C-BE62-EE6FD45A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273AE36A-3373-4E41-A7E0-3314E381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A516C2EA-AA41-4175-A9EB-6DD6F1D76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55630B00-70D1-4020-8697-89D56250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84C46B1-4BA0-4731-8B70-4253796F3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B4710FA9-6FE4-438B-BF61-AEB56704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F9A11B0C-1103-4DCE-B777-6E7E155A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7F067CA3-E8EC-4FB5-9EF7-6A366604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66E5F213-13D0-42F1-B206-C245398DF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39C7DD88-2215-42C1-A47A-C946E109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CC9D4C94-B332-4D29-8598-FAD23C9B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CEEE4DCF-5895-461D-B41F-A0F1EBEA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109367C7-23F8-4C2B-A11C-D6263513C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637A7A9-2647-4D60-BD4F-772F2854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86A1CB9B-322A-469C-BB4D-965B8FF0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76898970-B9D8-4426-9C29-B0110D45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DDAC78D-94B6-4C97-9F17-7105DAA7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2B085EFF-CA16-4829-8DCB-13BC8C75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7D271E95-2977-442E-9BD3-AD9984D9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AE8CD775-56BB-4B01-84EE-6859AD02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90135DCD-0F2E-4165-A0F2-A0AD7B33B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E112E76E-21FB-4C3D-9A38-F5474E3F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2CF22278-07FD-410B-8E25-271EA50F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DCD412D-8FCB-4B2C-AF95-DB473DE2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43A86F2B-ED52-49A7-B6D7-65884558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32A311BC-03F6-4FA0-AE8B-D9F56D46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3C26960-1AA1-49EF-9414-49911B49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F284B473-A0D0-4FFA-A118-E60C051B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F80440E3-3400-41D1-BB8B-99F052D4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9721B7CE-1240-44A3-AA9A-C74209DE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D662F7E1-620F-4F3B-9D85-13D1F117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FB200814-12DA-4BBB-842A-0483F2A88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31B38F2C-FCD3-45F5-92E7-EF11A560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F8D276B-B327-4264-9EBE-57C94161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2F29451A-044C-482B-8672-0385C3183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A8414119-98A1-497E-B097-E6FE5CE5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FE9995D5-1506-493A-BF72-1240CA82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4E11B7D-8ED5-4370-B463-1D3F5E18F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C6DBC17F-80D1-47D9-90B1-D703642C3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F00FE2BC-C60B-4EE8-AB19-420511B7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3C921800-A972-4861-91B9-2B096DF2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B0C2C543-1351-49F3-AAA2-4DFFDC7B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6C36D3B7-4A69-409D-A435-701021A3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AE7E021F-E03C-4A61-AA11-9922D436B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BEDA99C6-04D1-48CA-80F8-C838DF8C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766194BD-F001-45ED-A7ED-0CC7F6EE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F1E63D4E-2EB0-4E02-AC8F-B1F426F3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1FDFEDF0-BB6B-470D-B3A3-7AAF9CFA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2AD40EED-758B-4FB8-B3D9-E8CD6E74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7E13C170-5A1D-4C13-8F96-04CF15FC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5E90554-1077-449E-8BA1-59298E60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E81CA493-51A3-4799-B030-6F90A3805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743424B-9ABD-418D-9562-214A7C5E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2DB2EAE1-4968-4D10-BFAC-9BB31BF3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FD0D8EAA-62A3-4AC4-B55B-905A3FA6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31D74DD1-E537-4801-ADDF-18D16B0D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20A4E30-BAF0-48ED-B2A5-8917D13B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BE670AE0-51B3-4B8F-BD41-23743CACA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4B46D977-B5F2-4FA8-832C-64D46F34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F58E32F7-65EA-4B7B-9A3F-C978096F9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4616B546-018F-41A1-9628-FEC16991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45564F80-36B8-4A7F-8ABC-AB39568B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FFD847B3-94AE-4E5F-9D0D-6BC60F2D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5BDD27B4-D498-480A-AB9A-EEEFB82A6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ACA3FB51-E261-461D-B3E4-690EF277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2F3FFFCB-761F-433F-8D0F-15247FEC1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452537C2-4DAF-4D12-9AAE-57A3819A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17C07CD8-99FD-47D0-8E0A-842092AB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2DA03054-800D-464D-B075-3F2EE090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60AACE11-2DF0-4A40-96DF-2C2FE653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8B1D3645-3E6C-464F-AB01-5EBAC195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3A78FF5-87BE-48E3-919F-9285B75D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9B5F70AB-9757-4BBA-8064-098898B85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73BACBA5-00DF-493B-8A6E-51044AA7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C6CC2E2D-CB12-4008-9490-93625D0DA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7D68F316-2C0F-4E3F-8567-4FF423D1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B75D4129-8B08-4CD8-A5B5-7D6C9168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BC75F80-2E3E-4615-B192-FB40C276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625753A7-55BC-430F-A5A7-092A4212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C84E7AEB-4C77-4659-84AC-18670C18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254088FD-521D-4900-8140-1795D599C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D5800624-D2D0-4A8B-9C47-5C836D89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BD403B97-962A-4A9B-A82D-5156578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2417151B-57E1-4D85-9AAC-73C5F1CF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D2E610C9-A148-4FAB-B68F-9F8E5A0C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95AFA433-2869-4E0C-AA87-4FACCFDC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5DD12478-B216-496D-8020-C2F25A8D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8A82B921-340D-4E26-863E-8FE3643FE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B5C29AB3-B799-45ED-9B1B-EF67882C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4C45B93-9081-4872-95BB-B8672A6A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B39B2FE3-5647-467A-A580-34660C31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B87E4AB7-F241-4C9F-81F2-57F90A1E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1DCA1015-3DE6-4D31-A66E-1BBA7CE6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9CB68E3F-938E-4652-BC85-D9847003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30E8A032-3C86-4E77-AA0B-D44BAD3A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C139A22E-CC09-461A-BCD9-713E6A325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DC8AC59E-9117-44C6-87A3-84516E87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CA6771D6-883D-416E-B552-D13EE3637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BCBDC895-4587-4838-8C09-6B0E6746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E72E2E02-CF27-493D-A0DE-8FB25082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C4C0DB5-46CC-46A7-A238-81A9D0D0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7732171F-CD6D-402E-BDB1-CBCA8DDD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C3812761-6F47-49CE-A45E-32DA47D5A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911103C5-7331-474E-884F-2E7B61D5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511ED237-4EF0-4CE5-8D99-DCF8E6D9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80808EA3-FAD7-4258-A461-1DCF0E7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21359265-53AD-4D9D-83B9-F24332E4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215795CE-0319-401D-863C-9624E0AB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77AF8A32-1E46-4012-926A-ED609089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D3DEDA7E-94C0-4915-98F8-B48A0D93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57A9A333-D8F1-4970-8AA2-337052A6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78F45493-471D-4268-99B3-D1B9F9614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B3CF373B-AB61-4F2E-9D17-3A802947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6BC2A2E6-75F7-41CF-A090-07F5BF31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93B8E0F2-DEC0-46A9-83DD-CE1FC16E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B1581AFF-B584-460B-A112-3BC614A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9617E03-35B3-4E53-8B25-8AD5355A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A05CE2B-C415-492A-BEE0-C44ACA58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D2690476-0954-4558-A174-0BC0F8F0E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50451FFD-26F5-4017-8883-937EE0C05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ECC43885-5B4B-4FD1-85FE-6A8DEB83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31B1AA6-B430-4DCA-8BDB-C1E24F7AC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7F0A756A-368F-4C5D-A10E-669372664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C066427-B829-40B8-B071-84725701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F6C03AAC-59E8-4599-8A14-B289CF0A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472F48A-CFFD-4F48-A6D1-EFE9C248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23D37D93-6203-441D-AD5E-8643F295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939CCB11-BFAD-4E47-97F1-E794B3A2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CF95509D-C581-4868-A59E-F52B26B2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16061B31-282A-48A8-9698-60D70BB0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62C49A29-DAAD-4DD4-93B6-B2DF2BB3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2BA00DF-ACCD-4191-8206-74B80191E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158DB404-7474-40EA-8F2B-6395B7458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51C00F39-334E-4307-B0F0-C66F6425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7565A62D-6291-47C4-B88A-F402F7381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D09EAFF1-09F2-42E9-86F3-76403698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C2886C7-8329-4F84-8D62-C8C3D765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701ACF36-F5AF-45B6-8A58-BAA1DB41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52E6135-7EE6-4F15-B732-3B061269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A37B0FE0-FDAD-4322-A735-23F54FC0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C60DF8B5-123C-466F-BCF2-0A07B475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186268</xdr:colOff>
      <xdr:row>1</xdr:row>
      <xdr:rowOff>220132</xdr:rowOff>
    </xdr:from>
    <xdr:to>
      <xdr:col>4</xdr:col>
      <xdr:colOff>541718</xdr:colOff>
      <xdr:row>2</xdr:row>
      <xdr:rowOff>12893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D1335CB4-0E0F-42AB-85D4-C1D9CEAA4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68" y="531282"/>
          <a:ext cx="1047600" cy="516661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571844</xdr:colOff>
      <xdr:row>2</xdr:row>
      <xdr:rowOff>89396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EA901164-FE92-4FBD-8FC5-6610E27C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870" y="42198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1</xdr:col>
      <xdr:colOff>62355</xdr:colOff>
      <xdr:row>1</xdr:row>
      <xdr:rowOff>90053</xdr:rowOff>
    </xdr:from>
    <xdr:to>
      <xdr:col>2</xdr:col>
      <xdr:colOff>743905</xdr:colOff>
      <xdr:row>2</xdr:row>
      <xdr:rowOff>53753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3C57C279-35D1-49DA-B9DD-6E08BC96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05" y="4012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2ECB3A8A-E67A-44B3-B799-EF394467B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45D5DDBC-A55D-4BDC-82D5-11EC3782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ABE3F79-A9B5-4092-B3C7-2D00D2FE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FFA36C1-6CF0-40CC-A1A6-2B2515A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92FE4C2-CCFF-46F4-9F9E-0DC5DB21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A918806-B5B7-4601-B9A9-7F0CD090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138BB2F-DCF4-44D5-BAA2-400FEC61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8DB4689-5C81-4D7B-9877-90134190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427B90F3-5270-4C2E-B391-11E31CC7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340A516-620F-4704-8085-A478393A7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5611618-6620-4E61-A2DD-ED7AA6AB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6130F1D-2F36-4D81-B934-64FFAAA2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30C0F3C9-959A-47A4-9FDE-BEC470BD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544FF59-EB8A-4ED7-BB4C-4DB7CDE5C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B24913E7-8970-44B0-B1E6-555BA8E3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71D7039-D117-4824-BE0A-EE3B1490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8F12EFF6-3FF5-4DA5-86DA-D4E5EFDE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F5FF866-C96B-4F79-94AF-AF93319E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C50D3C1F-7F0B-471F-8382-C753CA89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3269660-5B8D-4831-8591-C7A857C4F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EC0DA5A3-66F7-4440-AE89-7429F43A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365EF997-B4A3-45B5-A37A-50403F1A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F3593A49-B0FF-4F15-9F37-E019660F0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26D6A924-CD02-46DB-ADA7-96470294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D99E3456-59C5-4AEE-B3E0-903DAF57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ACAA2CD-5FEE-4191-B786-D1F4A160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AF14806F-8E81-4564-AC6C-B8653016A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3BFA2DC8-6B26-459D-9E60-110E3E60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F0A4422C-E50E-4257-B4A1-0103A6BE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1700F644-714F-41D4-B801-AFB97581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A832BED9-2CE5-41E8-9050-3C873311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B2ACE23F-F00A-416A-A46C-9740ED3D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8FBEC55B-F44A-4A64-8E85-9B90965C0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D7A14AC0-1687-4DC4-B5F2-31F1BDEDC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DF063E9F-8AB8-4F51-893F-C072E1DB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2AC2923B-EC37-48C7-B85C-1650544F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278017CA-BCD2-4A60-A8A4-BD13B050C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C3A7B14E-D24C-42CC-86A7-E82BC0B6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7E045DBD-9DB9-48B3-BCC3-5CE70FB5D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21616B4C-D881-41B0-9201-5FAB5CC4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493FC021-FB2B-4D34-AF28-8D9A0ED2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3EF5DF6A-FD18-4407-9EE0-B90334EE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7C218852-855B-4273-8571-E360C6087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99CC2269-7AC6-405A-A8A5-CEC259A0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9A475796-C4CB-4ED9-B1E2-B1C5FC9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6A43F00E-DC21-47D7-B9CF-37CB281C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93C77D1F-8094-4812-865C-287AADF9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58BC80CA-3B3D-412E-AA35-570D0C6A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D1E21CB0-28E2-4697-B31B-1DB284FE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A863C629-ED41-4296-B55A-3704CCD2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DE4B2BC5-9350-4C0C-A8D0-7582E10C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C6722854-8724-4912-9BB9-789159BF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7136850C-9FFB-4706-96E2-1378B457B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163EE909-E051-4E69-93FC-5C30645C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9C0BEA26-C2C5-4966-975F-C581CC04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D7FF487A-6FF1-4716-88C9-713EEBD44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84AD2B93-A3A4-4C0D-9740-E75970D2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4DA6123D-1408-4C36-8A50-067CE8BD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E00D1AF4-7B66-429A-A0D4-C76B9C66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55C5883B-025E-41BC-8B3D-85C73E32E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4D14F999-1410-4556-BADC-A27A5311C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B4A3A585-0768-49A6-AA6D-F73A3CE8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60F113D7-1310-4492-91A3-2BA8CD501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87F551F-8804-4B3D-A4AC-B8A25E6B5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D631AA8C-0E27-4D36-975E-776CBABC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C17621A6-3684-4D10-A3C8-14BB39360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3F05359A-E953-44FD-ACD1-C9880AC3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7A1A53A9-18D1-4B1C-8DE6-8F8DDBBD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EE3C3B8-5E0F-4815-8C7C-AC7A1BA7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1CAB1507-31BB-40E9-8670-806132BE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ABE1C4B5-7376-4DD2-896E-03CDC4A5C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2CEAC295-1F4C-4566-9CB9-5B594B21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E77FEB4E-4A0B-40E5-9444-463C072E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47ECFD3D-B19F-44EC-A976-83C59F37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465CAE6F-3715-45C8-95E9-1B7DF02C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E76A6A64-808C-476E-B277-DCD1F0AA1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3E678DFC-775C-4027-9D47-C9BFAAF41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C3FE0595-2A74-416F-8A19-5997B0301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FAF45CCD-17B0-453C-8FE5-FA04D0CD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387C1771-F473-4EE2-BF31-03BACC3C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E3190CEE-6A9F-4405-BF26-3A2CC4E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DCB001A-5A9A-4844-8E19-911E02AE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F2FDB8A6-CC69-4CF1-8D65-970C0C19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9D4C19BF-28D7-4D49-87D2-97410439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466D535F-0FE8-41AE-A9A6-295DAE43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74A81C19-F16E-46AA-99FB-5A5A6A63C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1B2FA4B7-DC2B-4B14-A91F-6A6ED722F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5FCD6D98-B461-452A-8A88-CB98411F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8739B941-23DE-4EBA-BFCB-E12D2038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C465D14D-F94E-4CD8-9E22-6448EE1D6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EE25C373-729C-4C23-9FB4-20404B2D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9ED4B35F-FCD8-4D3D-B142-6C16987C5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B32FC46A-09DE-4E1A-9513-EFDB140A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7C81AD73-B10C-4CA6-ADB7-436D26F2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80E48DA7-10C9-43EA-B76B-53EB722B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C778C2BB-2492-454A-A5F6-88FB891F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3FCBF3D3-8584-46AA-B60B-A5244539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DD93CE20-3F15-4ACE-836D-81CDE784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EF8D519E-7CD1-497C-B666-CB88F6EBC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18C2D7FA-5615-41AA-BF20-DA87EAE7C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4DC68D07-A2F1-482E-B1BB-1AB75969B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31DF58F2-7496-4010-A50C-E1484B0C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59799CF2-775A-44E9-B965-66327493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85B077CB-2F4A-4B3A-A9B4-2F628EDD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A69B48B5-B2D6-45BA-9D12-0A45F04E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E7D422AD-C546-4335-BB86-431B8707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4CF55F30-088A-4392-9956-1B1C5645B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4864A94-2DE3-44CF-9254-4C7819B6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50D634FA-81AE-4775-B15C-5F15DFEA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6F1A301C-8DEE-43EE-9EB1-95C3D2482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74B598F1-B01E-4001-8A03-CF6CE669F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67F6B5B6-E747-426E-9A60-5BF6E7B44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ACCF126D-D31B-4B72-8ACB-847086D3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6BFDE1A2-7E97-4E0F-9311-EC727925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5FF9D22B-EEA2-4273-BD96-0AE41D2B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D6EEC2C7-54AD-4B50-9F80-DE361565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9D56752C-FAA6-4BDF-83D9-C758A1E6F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AFF151D0-54C8-43E2-9DE5-09BD080C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15B978EE-81B8-47CA-925C-DCB2E831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76DFFF9F-D7C1-4605-A237-51BE1D6F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F7E2F15D-772E-40BD-A128-6639BB3A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97669039-6325-400E-977E-1E43BE27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CB39EA88-E65A-4595-A6ED-57C59078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12893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25C2D21-F980-4824-B2FF-1A05DFEA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68" y="531282"/>
          <a:ext cx="1047749" cy="516661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571844</xdr:colOff>
      <xdr:row>2</xdr:row>
      <xdr:rowOff>89396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FB589DD-637D-48A3-AD5B-D04B0946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870" y="42198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</xdr:colOff>
      <xdr:row>1</xdr:row>
      <xdr:rowOff>90053</xdr:rowOff>
    </xdr:from>
    <xdr:to>
      <xdr:col>2</xdr:col>
      <xdr:colOff>743904</xdr:colOff>
      <xdr:row>2</xdr:row>
      <xdr:rowOff>53753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5D266AB-9BC8-4E34-8DBD-CEB6EA9C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04" y="4012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661593A-7C3E-47BD-88A5-29F70164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94ADB97-75E1-4283-B670-4F2172C1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B219574-FA00-4DB4-BFD8-AB3B18FA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5D0B3F3-F30C-494E-9D30-917BD200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EBFA6D-BE00-46A6-8E8F-0DF84F3C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FEF677F-82B9-4EB5-8B08-A47F32C1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D2B7253-AADC-4ED5-A772-1A86EA65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DE9F336-D4EF-4219-90AA-0FA7D9997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B05D1678-94EC-45A5-A5D0-91E998277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D6B2D982-7875-461E-B320-F106494D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F73A778-5EB0-430B-B38A-409149B5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69C8615-D573-449B-AE73-B7681F1E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8A4400E-C873-4C0B-951F-17F790A6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68856EC4-2894-4ECC-A2C5-1784B6A0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FF98B1F-0E29-4CA3-B9A8-D265670B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34799A9-D663-437D-9521-EF9EFB59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960A6240-3447-402B-B676-EDAC541E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A58B467-1DE2-4662-AC0C-F1DB2C50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E55171B-C3AF-4D68-A6B3-25AFC763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DA42054-2AF3-4014-B027-08E8AB07C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CAF25576-6B19-44C7-8630-F7104A3D3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68768DD0-3CF7-4657-8914-5AB0CF0A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5765B8B2-B237-4250-BDFE-2F9ECA33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FEB8BB07-235C-4573-9F3F-605EE4AA9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2B8E8028-4F05-4E23-96E7-9463488A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4F495A41-3A44-4021-AF2C-23FA3CF4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C54949A7-7567-45DB-B4B2-B61263F8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87E9F1C3-39EF-4DAE-9092-7D2710E1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508D4998-0571-4C5F-AF37-0C1146E0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CD2247E-A757-47F4-9B92-23376CC8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FA19F59B-73B8-47EA-81CA-29CDB864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9AD193FC-9E4F-4984-894C-EBC09D20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76CD67C-93FC-428C-8C89-408473DE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33EED550-D211-48A1-A60D-249DE2E6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DA77009D-F565-4FF8-A0C0-4B98E1A6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4B0632D6-6E5E-466B-9FDC-1D71389A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24B4B3B5-1FCC-4FA5-9814-D75B00E0F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DC999077-D6EA-429A-A402-85851FBEE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55B091B7-BC86-434E-88AE-2DB33B94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591C9C5-61D7-4E40-AE36-AC3013152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C67180E-5BEC-4FE0-9408-7A6EBF5C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52FFDAA4-5DCF-4798-8017-653ED6E4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74E13C7A-1F8E-445D-A9EE-0E75D294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4282F991-4E2F-459D-B47B-A1A7D39FD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B0736A85-007E-49C1-B4FC-75BE97633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CFFA9D51-33A0-438D-9903-CF6F6DCF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858EFD7F-3CDA-4C24-B34C-569D73A6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A2B4FECF-1E8A-414E-8E19-B5105E44D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6F36533D-D6E5-45BD-B28C-269A3F21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2BA5F64B-CC8B-4DDA-AAA6-0F9C640DB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B296CADF-1D51-4CA1-9462-89359DB3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651F6FEF-F4F3-498D-9A47-1FEC5461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C003D63F-8F99-4DE5-A8E8-4E048765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31898A20-6FDF-437A-8046-D7E21A70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7D072314-03BC-4CCE-A728-2469D59F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7E3628E-B052-4154-996F-DFF3A922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34BF459-A4B8-46E5-AC98-5E720FB7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AE0A7559-1F02-45DE-837B-281BFBB6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5F2C5B92-A8B4-411F-ABF5-0FD6CEEF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E8B48573-852A-4072-A505-1D2FA15C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F1B6D13C-3DA9-485A-A0BC-0C25A47E8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A2176063-40B0-4A04-AE1A-CFDC6C932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C96882EE-2120-4D3B-98CE-3E3428D3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9F0C54ED-2A74-4850-B360-1BA7E75A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810F5A0E-5496-42CD-B291-CFCA06E5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B3DFAF86-6142-45B4-8507-A1928654A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88873AF7-1E28-4FFF-A16E-5420D89D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1912B2A7-CF37-4FFC-99FF-D8571427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811928C2-B897-4027-9092-2D047D72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49604E6D-6869-405E-9970-0FD07A69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28E50613-210A-4E25-AC5E-FCEA91F9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6FC3D1BF-D65C-4880-BC27-AD326A5B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A5A9F484-936E-4BF8-B5B2-C8A592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E15F7D8A-1095-40D6-A97A-DA250B16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4899FF8F-EF76-4075-80FD-41274D41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1364B799-60BF-4003-AC68-8C56F200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DE02A570-5C89-4ECC-A609-E0D4AEDA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5E9A42B-7AB2-4EEE-8F7E-E0F7780F1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D7428A4C-33A5-4344-A860-044CF176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9CF9448C-E2B8-4089-B8E6-A911A59A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C39C79F7-AFF5-41FB-B1ED-A5D27F0D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6CB19927-6C3C-4942-BB37-AC157348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D68300F8-842D-417E-A86A-4971C96FC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7AC9085-4461-4897-A13B-D31DEAF1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157A5413-58C2-4B98-9DC6-3A378A3B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D3FBF6D0-7D1C-4CCA-8646-4D368370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22A5771C-901F-48EA-A08C-E3530950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9E4233FA-021F-473F-A255-C57B4D4E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CAF44EC7-1D6C-42AC-88D9-F45E5A51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74351732-92A2-4401-9B31-4B4902DB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118E6800-2B13-4E86-BB83-75135202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93AAFC28-FCA3-4357-A3FD-ED8BD6FA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DC2614BC-CD5B-48C6-AE28-39553A927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99AF418E-D5CB-4126-B3BB-E71E3449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A47C0AA3-009B-4E45-965F-ED7036541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41FBF438-2900-4909-A397-3A65B32B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F712BD4D-D71F-4269-98C1-8E84375D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95ACEB5D-5F48-42CB-BBD7-CE36328F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C231A0AC-EA06-4CBF-9B5B-5F4BA11A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F102FAEE-D845-4AAA-9A9D-B3C06C94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AFE832E2-D9B1-489B-940C-31B493B8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AE8B2A56-2DEE-4DF5-9615-670A90DE4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6A2BF194-6148-43F9-BD31-6C1B0D96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A79E5CC4-FF95-4E6B-9F47-E6D3C2DB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AEB6538E-0205-4BB4-95AF-359108A8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C09C4E2B-2830-433D-A9DB-809766B5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9D78FDBD-DAF0-400A-8210-058A79B0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C5DDA12D-E60F-4340-948F-42E803A4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B7848F9C-8960-4C30-9E8B-95CDBA8D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81D9E2AA-5933-4A27-B03D-E5C99DBB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B9437703-A305-48F0-9AA8-E0408492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D99D9CA0-03AF-413B-8558-2D3A4A5F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195D6452-0283-4E84-89AE-03CF2B03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E0AB0B72-2276-4180-80FB-316D5B30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346A7E66-FA00-4F73-919E-BFE8D0C6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5FF81CF6-F237-4D95-9087-0D057D3B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9B0AFAFA-05DE-4FA8-961C-B5E86599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B9B294DB-4659-4A94-A8F3-31F344A69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B5BF3ED7-25BF-4A57-BBD5-4F8B5272C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D41BD515-0BBB-4D37-8352-A566CF60D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8A1CAAA0-C7EE-4D21-83C2-5DC16FD28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61176CD4-4299-4ED7-84F1-6635992C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FF409D87-F6EB-4400-AB62-7EC30B9C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186277</xdr:colOff>
      <xdr:row>1</xdr:row>
      <xdr:rowOff>220133</xdr:rowOff>
    </xdr:from>
    <xdr:to>
      <xdr:col>4</xdr:col>
      <xdr:colOff>540457</xdr:colOff>
      <xdr:row>2</xdr:row>
      <xdr:rowOff>12894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7B44359-F730-4BF3-BBAA-3640D3501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37" y="532553"/>
          <a:ext cx="1047600" cy="516661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574384</xdr:colOff>
      <xdr:row>2</xdr:row>
      <xdr:rowOff>89396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C0C168C-6037-4195-BEE4-05199176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</xdr:colOff>
      <xdr:row>1</xdr:row>
      <xdr:rowOff>90053</xdr:rowOff>
    </xdr:from>
    <xdr:to>
      <xdr:col>2</xdr:col>
      <xdr:colOff>743904</xdr:colOff>
      <xdr:row>2</xdr:row>
      <xdr:rowOff>53753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21E12FC-9EF1-43F2-B928-CC6962C3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34" y="402473"/>
          <a:ext cx="87967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536BFF5-9220-495E-8D84-0C0810F9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CB28BF9-8634-449C-B872-7FEF6FF0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5DF35C5-53D1-4DAF-87E0-1395A85A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22683BB-12C6-4469-9AB3-084DD34B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C3FCCC3-4724-4E6F-B8A1-CAB7E2DBD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57756F7-2B7F-4873-88BF-73DE67EC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FBFC94F-7FD3-4298-831C-E938928E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F363C5C-4A84-4BED-BA77-B55553D1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2F06CFD-D6F1-45D2-9A33-099E0842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7A46F5A-E430-4AEB-AB0B-0C469BF9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1686562-97CD-49B9-8E02-AB5A0B084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3861491-0DA7-43F6-8E57-12A1374E6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E4BAA66-75AE-476B-AF2B-8187753B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438DFB-B094-44B7-895A-6A0EBAC5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7E7CFEC-83FA-412F-AA67-EE461125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F58E624-2466-4D97-8FF9-3CAF4DC9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82F63C6-B472-45E2-B6A0-724C0961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58F7A1AE-38BB-4623-9520-17324B0D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40D395CD-1646-4D48-B4EE-85B6529F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3F6D04A-3100-4168-A2E1-6F038AFC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EEE31C81-CEA5-4B18-9A0B-452EAFCAC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6BFA2A9-7959-4358-A531-321B6BC8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B8CB255C-8316-4BA8-A65E-E4CB3B57D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C4E9B74-E96D-4AF1-A3CE-A389EFDB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88DF31FF-0897-4DE8-B052-1C657DC5E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B4C1C12B-B2D9-49E3-BF9D-532821E0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E35AA697-3447-4680-878C-5463B390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E56EBDE-64FC-47ED-8AD0-F36DC34E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5BE934D9-F2B3-43B7-A152-6F61D753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11A1786F-78EE-4DC4-A82F-C001357B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8FF1CCA-A0AF-4DFC-A3B5-AC4755BC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EDC5F6CB-3EB1-49BD-9B2C-696FFBA9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12ECED23-D16A-4E9A-8B5C-002CEB7E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F809E9A-8EEE-47B5-8C18-4FFD50F7B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B07977ED-D90C-4780-830B-3D1337BA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F0208B02-7101-4EFA-878B-C1065C4B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0018F8B2-62DB-40A5-88CF-C3C1FC56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FD33605F-3867-498E-9447-8E0BE050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30B2BBCC-3BA7-4A75-8082-F0BB6A18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57403C6D-1983-4169-A518-A8364A53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4A32B273-1227-4D9E-9BFE-D8094707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594B1F4C-F455-4BAD-8969-F2D7E2919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5F3FE869-7F61-4FA2-8443-DE2AE9D4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4ED5961E-6D66-4F87-8E85-86A3CA54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9DEBA670-D497-4960-AD8B-BE73D8D6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EAF36180-22EC-492B-BEB4-2D82CA07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6E24E532-A77C-4CE3-B21B-1FC7AB00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B6CC1E6C-4E03-4A85-9CB3-3E20F5391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42C6BDCD-B8E9-4312-9962-A77A6213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291C7BAE-D1E0-4001-AD5F-565FB286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6C4250D3-388F-4C86-9FB8-6C067679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5F9CB0A3-26BB-413A-BDEE-E17FD6E8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ADFC7E8C-85CA-4026-A52A-39C87C84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C6F15F81-D773-4641-A9E3-5ED7B51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59C31A4A-E195-4813-9561-B64FFA6D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7BD5628-68DB-4A55-A22F-426AB306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EE04E31A-9D4C-4C18-A0BB-5991D07D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2CE5793F-0F4B-481E-8336-F6979FE8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68396F7-D7DC-4F67-B667-BAACE1BA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AC1ABC21-6703-4898-86F2-11557F2B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431A32D7-CCAA-4ED2-9174-02ACABF65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21EC8F0E-002B-4E89-B7C1-E7623EB9B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C5CEF07C-6791-4D03-B4E3-874D82A0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1FD8745E-2560-4072-AE2B-6A489118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A9A26C7C-78ED-43FB-9F7F-7143FA18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7A1F0E77-48C1-4010-B0C6-521EEC19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B3EB2C68-2369-4E15-85E0-9BE44B42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FC3C7DE-A40C-4472-8DA6-C4F63F6F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1B6E29A4-1991-4E2E-84C4-EA87E195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1A58A69B-C080-4F09-B84A-531AECD7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A63CC99-3A04-449D-AED4-9DF2D440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C69014A-C02B-48BE-A0D9-517AA46B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21DE57D9-FFF2-4E72-B2EB-26C2AB08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C000E7D4-B6DA-44D0-9398-353D97B2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D8AE89B8-D361-4CD8-9D5C-2C74E06A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2B8760C-98DA-489E-8969-7CC43CD9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DDC053B-8069-41E9-87C2-AFD0E1BBA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AD1FA5A3-6AF8-4BB8-BC43-9F8A263C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4D1F3BE-1619-4B59-AB01-CB354FFD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BC846236-1219-443B-8983-3504277F9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64363136-E887-4D78-83A8-A5CADAD2D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972058B7-C4B5-44CD-9464-D9BAB00C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B895D590-DC33-4898-92F2-037EB223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DF1B6053-A4BF-4406-93A2-3EBB50D0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5105C2BE-8A80-4ECD-9E59-E079D616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7CF0C03C-BFC5-40AD-A384-25A072C0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1BBA0E82-2160-4D00-A717-EEF7E625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E03F709D-EDB5-4208-90C6-257C04FE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F80B9DD7-C509-4617-80DE-43D4C32B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CBDE21B8-5B91-4DE0-A266-DD796D91E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6142DAF7-46BA-4011-9276-509D611C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7C4D0455-551E-4007-98E7-891832E9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C145EC29-F525-4DB4-A07F-2FDDD3B1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23C63878-C05F-4537-A5A3-6C26887F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6C210874-B441-44E4-86A5-EDC3F687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2779A368-1055-43B9-9432-5A134509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B430033-A38A-42DA-B45A-14866654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F899B02F-A67A-4F4B-88BA-515FA9B8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4FA95A61-87A2-42CD-A3F5-7B73F131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36E4B91E-18AE-4E31-A7B7-B599B64A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1FD463E0-111A-4A7D-A838-FE50F16D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119E26F5-D9C1-4A22-AC13-1FD68FA8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83A188A8-B476-4E84-BB1F-12FCDE017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7DD4B81A-ABFE-4D75-BA27-608A78A7D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2A8ED487-F37A-421C-9329-58540FE5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F0ED4845-A48E-4D9F-88E7-7037301A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847B2B3C-8D9F-4BBB-BAD4-70DDDC9D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2FF71FF2-238C-495B-BE9B-5E1F3F9D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9FB452DE-BE65-4D44-A3B5-010131B6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A0D2BBDD-81F1-4A8A-9157-4B74383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9C30CAF5-DD4C-4D3D-96A5-5D1E17A0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68AF42FF-7C39-4633-88C3-7A85DA6C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C3D2CCBB-7B3C-4084-B3B3-5A50EF83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55CF4665-A811-4052-8BB3-53C3EA829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9BE773EB-9C69-48C4-A68C-A7328903E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F8C6E160-0F80-43F7-B4B0-2EFF9CFEF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79F5D1CA-6FE6-4EFA-BB7B-74136B7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910C3380-C5C5-47C8-A4B3-A45586E3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78DB6D0A-AEF0-4F15-B815-2FFEAD77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0156B0DD-2E6A-47C7-8EF8-B7E7FD1BD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12F2F8FF-F016-4660-8EB2-B72C8C88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6A99FA53-EA76-4D4B-9EB7-124BE053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186277</xdr:colOff>
      <xdr:row>1</xdr:row>
      <xdr:rowOff>220133</xdr:rowOff>
    </xdr:from>
    <xdr:to>
      <xdr:col>4</xdr:col>
      <xdr:colOff>540457</xdr:colOff>
      <xdr:row>2</xdr:row>
      <xdr:rowOff>12894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EDBF1BD-979B-49A2-A819-6D565C7C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77" y="531283"/>
          <a:ext cx="1046330" cy="516661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571844</xdr:colOff>
      <xdr:row>2</xdr:row>
      <xdr:rowOff>89396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69C36F-116F-46B8-A9A3-FE6CE408E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870" y="42198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</xdr:colOff>
      <xdr:row>1</xdr:row>
      <xdr:rowOff>90053</xdr:rowOff>
    </xdr:from>
    <xdr:to>
      <xdr:col>2</xdr:col>
      <xdr:colOff>743904</xdr:colOff>
      <xdr:row>2</xdr:row>
      <xdr:rowOff>53753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9F8CDA4-A79F-4B37-9C58-27BB1FA5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04" y="4012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3FAEF51-9703-4883-BA72-5A173FB3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F57D72E-9C68-4A9C-90D3-792E2B9D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4958336-2F04-459D-A824-50A04CD7C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F4A15A8-469C-496B-9048-AE526B2E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87FF0F-A836-45E9-868E-6DD6AF31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88DE9EA-9F0C-453F-95A9-34ADA544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254742C-70C9-4F82-A814-C9AA5151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736FD67-25E0-4C3B-86EF-F634B0B3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2711330-ED99-46C3-9F14-43309275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9C17AAC-DA7A-4CCC-9027-CBE06D77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8DB2A53-9CAC-41C1-AB07-A7B80F88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6687DCB-4C80-4A92-8A9B-502306265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F4A335D6-6F5E-4D04-A45B-E62312099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A1F30522-B037-4249-894C-A4B9DD6F7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5AFB4C3-04ED-4CF3-B6EF-6A6DEA76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2090CAD-AD4A-4DCE-AB19-EC878EC43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C85D275-3895-4071-9CBB-D4C2B0E17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110CBB3-2A83-4590-943A-D0C50C684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4A9D201-A2E1-40B6-B0D3-84DAFE041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3B86599E-7E1B-4947-825B-6648DE65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A7A5626C-1E5F-46F6-A4FA-EF55225A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8C3B850-C58A-4592-8C3F-2D676888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4CDB030C-20E7-4C0B-A061-B52775BD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7F310678-7365-4A68-93A8-564CD193F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909378DC-8CDC-490F-8219-FA218B77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50DC94A-361D-47F6-8694-DAFC9FF8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A166041D-471E-4E80-96E8-A2A1A468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700DF27-E98A-4247-938C-B0642711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D0FCA7D7-DB6C-4500-8491-3484C738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3EA4B484-DE9B-40E3-84E4-BB8C5FF5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BAADC76E-3985-4554-9974-DFCA02C4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B303F22-2230-4FE4-8A6F-292F5D5F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3C7227DC-CABA-4E9F-8349-6451233C4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2659F696-65FD-40F2-A290-41F37FEB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0140D63C-06C2-4183-A7C5-911226A8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EC3AC08B-395D-4AF6-8D82-47339EEB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9036F64F-0D8F-45CF-BE93-272A8741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8A1A5BC1-CF43-49BE-8869-3AEBBDBC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12D5324E-E1FA-44DD-8987-F9F36DBD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9173BE02-2B90-4E58-ABFB-7ED8EEAC2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3F2103FC-FBB1-4AD7-9A72-2A2BDF08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43CF62B0-08AF-49A0-B8AD-C06AE5A8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D3EF9DA7-C642-4A4A-8204-F0E4C319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D6093F2-288F-4906-99C3-02F426D7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2597FF4E-5A5D-4371-8F35-8B99F6CED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97D66ACE-22C2-436A-BBC0-C6E8F94E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FFEE8373-3CB4-4D41-9F82-183CB2449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E09C53AF-850B-4386-AEA6-0BD05FB8E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EDFA3B7F-A992-4342-AFD3-46239DB7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C8A598A0-2681-4D05-B643-A15DD493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2C9F45BA-93E4-4D92-8723-9DB7978E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828023FC-1426-4761-9EA8-EEF761DA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5525BA02-4ABB-476C-BE15-2D40F24A8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A578B85B-BAFC-4439-8CF7-39E5049E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8BA21814-4893-487A-8260-0D91FA29C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22BFD158-156A-466B-BDEC-C41A4150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E1493DF4-922E-445F-96D3-0BD62534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DADB19FE-AE82-4DA3-B04F-EE1489378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185BCE09-A0A8-443E-BCE0-BBC97D0AB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645ECB5D-6DBE-458A-8DC1-24D50864D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903568B2-E5B4-4CC3-85D4-729E759E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3EC310-D316-4D5C-976D-13343CB5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5B06D545-E276-4E39-93FB-59D10FD8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57BFC06-F0C6-4034-9FB0-4348419A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BE04D002-EEEF-4AF8-AC38-121516E4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E07ECE3-1E9C-443D-8A91-FD5ED6253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1C8BE9D8-5133-4888-9523-592D2A59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7ADCD173-515B-4998-B7F5-F03519DE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504A99C3-7531-4DDF-AE26-E699F484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6580BCD-028B-4DCC-95C1-22DAC7903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D9A2B7B7-E9BF-4DCA-B829-7C84B90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5A1A440D-37DC-4499-B211-6F8CB13A7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47970C66-F69E-4A0A-BAB3-B45C1D3B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10627DCA-C5C0-4AF4-8F44-EC6B0DB06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BBCF8164-9FE7-4D8E-8880-70771062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A8047847-5197-4120-BD73-C61A641D3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324ED96-207F-478A-AAE9-916EA76D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F2CC5D0-A70B-4AAE-A914-FE40B48B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A53777A1-36F3-4DA6-A371-694E0D0E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EBDB3A7A-77FD-4B1C-92F7-1CBC4DFF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E203B7A9-CE6C-4E27-89AD-14F80AB4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FC9EE00-C4A5-4176-83FE-E1369DA1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88BACABA-3A0C-465E-A56F-89246164A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3E63BD5D-CFBF-4A13-9891-D00AAA9D8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A4AC1D5F-2C58-44CF-9D0A-B562022A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5FD8C3F2-052C-44A2-AB2F-656FE88B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62DE51D-7550-4A89-8E5E-2224A39F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4F666204-9A00-49D4-A9FB-2853DBF4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E3C764BC-4546-48D4-BA6A-FB9C2FE8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EE2386AD-184A-400D-B856-CC3545D6A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FE35827B-55EC-40E4-9429-3000A8A9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8E074016-CF8F-483D-9474-B272D6D02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29D9FD8A-0F3F-43C1-9BD4-FCA5D7D9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C2804D00-58DA-4832-8D17-1FA424D7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4DE8711A-27C7-4327-9D3E-C395C09A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460B7548-A8B0-459C-8A4D-6567B9CE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349C7342-670B-4AE3-B8C4-05E12868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55C3B029-B8A3-4F31-9E85-F61F696E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84F0BDB1-23E2-45E6-9FAE-EFC4A1AE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CEAABFB5-3B2C-49F2-908A-85E9EE59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FD95B654-8C9B-49B6-95B5-CB61B612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831DC089-B778-40A1-A2B4-38E3F2C6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563564D1-4EDB-45EC-BAB7-B943D65A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47953816-BF80-48F9-89D9-50A3DAFD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A74114F3-F6EC-4D5F-BDE7-2516C208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884040D0-33DF-41C7-BE99-B00C9EB18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D6933766-61BA-4319-8202-83CD219C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1A9F316C-054F-46C5-9147-477C113A5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4C7C2616-A3EC-4E8A-92A0-61B1FBCB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22E84058-D09B-47C9-BCFC-2AD484A4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52A10776-5E32-4C5D-B29E-AEA64FFC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D3FDC957-D6A4-4B04-B33B-058ACDF4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7636DFEE-3385-4A3D-88FF-21CD7311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945E75C-13F0-4152-8DC8-6D43DF5F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5C98CC63-6456-4A03-BDD6-6429F5B6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2C88533D-D4FA-4E38-A64B-258AE69C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293777CF-C75E-4E20-A539-BD3EC41F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DACD9211-F605-4B24-9577-ABFA5678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603CAE46-107F-4BBD-AE53-107F2C88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6252DF7F-C242-4054-A223-FF2B893B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BF087B9A-BD8D-4339-B0DD-1695388F9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6AC552B8-20BD-46D5-81D0-A2BBF15B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BC86C695-E835-4459-A22A-6688C6254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186277</xdr:colOff>
      <xdr:row>1</xdr:row>
      <xdr:rowOff>220133</xdr:rowOff>
    </xdr:from>
    <xdr:to>
      <xdr:col>4</xdr:col>
      <xdr:colOff>540457</xdr:colOff>
      <xdr:row>2</xdr:row>
      <xdr:rowOff>12894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7E85D4F-1DDA-476F-AF4B-66C66811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77" y="531283"/>
          <a:ext cx="1046330" cy="516661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</xdr:colOff>
      <xdr:row>1</xdr:row>
      <xdr:rowOff>90053</xdr:rowOff>
    </xdr:from>
    <xdr:to>
      <xdr:col>2</xdr:col>
      <xdr:colOff>743904</xdr:colOff>
      <xdr:row>2</xdr:row>
      <xdr:rowOff>53753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05E1C4E-0EE1-43CB-863C-098FFC94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04" y="4012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411020</xdr:colOff>
      <xdr:row>1</xdr:row>
      <xdr:rowOff>79087</xdr:rowOff>
    </xdr:from>
    <xdr:to>
      <xdr:col>16</xdr:col>
      <xdr:colOff>631581</xdr:colOff>
      <xdr:row>2</xdr:row>
      <xdr:rowOff>57646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ECEAF7E-57EA-4844-8C1A-9280EB29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7670" y="390237"/>
          <a:ext cx="893661" cy="702459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736D600-4970-4A83-90CC-E22B1D22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1941C80-2E42-4785-A512-16B813A1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B4C00BFB-1D21-4BEE-AB5C-3C683CF7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EF3F228-0EA1-4263-BF2C-A6D5E542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4D67298-9D0C-414E-9183-7B9DD543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65D0E8A-732D-4E09-A561-64F5AF5BB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C1C39-A594-41C8-8424-E0813FDB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3565165-5F46-410D-991B-FBE94E62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6488CE0E-6550-4EA2-8A58-F3A46C19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4562DC5-FF3A-4827-958C-8F48AD84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ADE1C0D-911A-46E2-93FC-187B7F64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A8FAE78-A255-42A5-9DB7-67B1BFD39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101ED963-E3DC-414D-81FB-F2C0D072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EB63774-2E67-4737-9D25-0FC3778E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DE6B32AC-836B-4AC8-901A-EADC7C3E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F408FF7F-6B97-4324-AA0D-82D07463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F3BD8F1E-E6AF-4386-89FE-764BD35A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2820C94A-E95D-43C3-8079-A89C19E2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D2702EFB-7C22-42D2-A4DF-19D732C0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CB702CA3-DBAE-4FC0-B763-A81443BF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A04970CF-D1D3-48DF-B0AF-95F3F4D6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2ABF8BBC-44EA-40DC-A7F7-CE72FD083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720E9F36-6DE7-4AA0-8D75-C9336950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603B325E-BFEF-4700-9B96-F9957618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2D06CBF0-99A2-44ED-9F9A-55E8D901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EF36A608-28DC-4922-8AD4-7C04EEED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5EDD1AAD-0A44-4085-BAFA-737BFFC3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73345139-A35B-4B0C-BCCE-5EB8FEC94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3C825A04-C017-44D6-AFFC-44B4A35D6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F0D66C49-3A4D-4B76-A271-4264A6DF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68E8D37-C45A-46A6-BC69-9FB47646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81B7CAC3-7FBE-46DE-97D9-0F30380E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DC53DB4-F5ED-4CB3-8845-9BE15249B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83B3330B-D394-444E-92B1-73CFBE73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2242D4E5-D4C3-47A4-B078-19D9571F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E77100C6-C217-4BD3-8AC8-514A5979B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B187AAF4-90ED-4080-8E3D-1D2E827B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2190F4CC-8DA4-4EC7-80E8-B9E92379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E1FBE35A-B03A-43BA-9D89-018BDC845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DF2D403E-A8A1-4CCB-8FDD-6639A6EF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78026504-0190-4A43-B18C-D37249DE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E45E69A8-8416-42FA-93A1-06D61227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9593A96-AFFF-4920-90BD-81B0241F1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9F04A211-603D-43F3-B35F-09EC764F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AD0D7E07-B0F8-4AFC-AD2C-1BD90FFB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EF2D26EC-8317-4DF1-AF61-C3CECD68E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3A99CD5F-43A5-4AD6-B520-F0C3B46A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334F1256-917F-4334-9ADB-566D4038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74E73642-8250-4A6E-9A14-5ADC8607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2F81AF30-BDDA-47E8-BA57-AA8B1F24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632A91A3-5B64-4769-A355-64EF03344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A0951F01-7D5B-4D8D-8291-F39514980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E93A35C-CE59-4724-ADF4-A0CF7D56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6B6312A-1719-494B-8F8D-A9A06477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6EFBB3D-3003-41FE-91B4-C58A43207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68CDD476-846A-4451-BF11-E94508C5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AFF0F6B3-FFDE-4B31-BCFD-AED72A53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366F732-3BC6-42F3-BFC0-61B72F65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84EFBD0-B899-44F9-9DB1-2D8F35B3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32C08A3C-2C04-4CEC-A99F-873C2E1A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52C2AD1E-C8EB-41A9-8DF9-342CF026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F282DDF7-8F22-4FE9-BA5B-80B0F0A0A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CE014DAB-38A1-45A3-ADE1-CD41A6BF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6EEE0CE7-664C-469C-B95F-DB1115C2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649FEA41-B9B8-4E26-BA30-ADF15401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C1D718F7-8747-439B-8151-C8ED2BF0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36954</xdr:colOff>
      <xdr:row>1</xdr:row>
      <xdr:rowOff>13853</xdr:rowOff>
    </xdr:from>
    <xdr:to>
      <xdr:col>2</xdr:col>
      <xdr:colOff>718504</xdr:colOff>
      <xdr:row>1</xdr:row>
      <xdr:rowOff>701453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32CC8D5-C59F-4FC2-BE16-D8A02B550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704" y="3250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430070</xdr:colOff>
      <xdr:row>1</xdr:row>
      <xdr:rowOff>53687</xdr:rowOff>
    </xdr:from>
    <xdr:to>
      <xdr:col>16</xdr:col>
      <xdr:colOff>641694</xdr:colOff>
      <xdr:row>2</xdr:row>
      <xdr:rowOff>32246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AE2C39A-1457-4007-BA1F-74E49DD9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720" y="36483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220131</xdr:rowOff>
    </xdr:from>
    <xdr:to>
      <xdr:col>4</xdr:col>
      <xdr:colOff>541867</xdr:colOff>
      <xdr:row>2</xdr:row>
      <xdr:rowOff>14631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3A27F45-A0FD-45B3-8327-BD53C9DA7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68" y="531281"/>
          <a:ext cx="1047749" cy="51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232832</xdr:rowOff>
    </xdr:from>
    <xdr:to>
      <xdr:col>14</xdr:col>
      <xdr:colOff>611715</xdr:colOff>
      <xdr:row>2</xdr:row>
      <xdr:rowOff>27332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94BE91C-4263-4699-A869-A2B30DD24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517" y="543982"/>
          <a:ext cx="1047748" cy="5184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36954</xdr:colOff>
      <xdr:row>1</xdr:row>
      <xdr:rowOff>13853</xdr:rowOff>
    </xdr:from>
    <xdr:to>
      <xdr:col>2</xdr:col>
      <xdr:colOff>718504</xdr:colOff>
      <xdr:row>1</xdr:row>
      <xdr:rowOff>701453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1A33D9D0-EEC3-48BB-B7C6-75FD7394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704" y="325003"/>
          <a:ext cx="878400" cy="68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430070</xdr:colOff>
      <xdr:row>1</xdr:row>
      <xdr:rowOff>53687</xdr:rowOff>
    </xdr:from>
    <xdr:to>
      <xdr:col>16</xdr:col>
      <xdr:colOff>641694</xdr:colOff>
      <xdr:row>2</xdr:row>
      <xdr:rowOff>32246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939FDBE-C0A0-4734-9608-B0085EAFB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720" y="364837"/>
          <a:ext cx="884724" cy="702459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12893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9FB7F7A9-082E-4AC5-ACB5-17C6783C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68" y="531282"/>
          <a:ext cx="1047749" cy="516661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25594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4F3B0785-ADDC-4E0E-87CA-F2F3FDD9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517" y="543983"/>
          <a:ext cx="1047748" cy="516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AF2A27A-C8A4-4902-8C53-3C5E2607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B383C14-4AC7-4491-8E60-C5B964EE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69C4FF3-CE96-48D5-B811-AEFBB699A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FB7E4E-2E98-4DF7-8CD9-812C9EFA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F46B4FD-85CF-4256-AC05-858E3188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987D98C-93CE-4258-9878-363A960C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D97BB18-F983-40E4-A086-55DED0777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5C13C0E-2396-4BBE-B867-D5BDA11A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E3118BF-FCCB-4FD5-B072-F2CFC6D8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98FDC5F-04F3-44E0-BF64-982EA976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44E4ED5-9AAA-4BE1-9D64-011AADF4E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E573026-BEF2-45C7-8536-7C3FFE35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6CFB0A1D-EB3D-486F-8F87-578FDA32C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E16C2B-965C-491F-A78F-4A53DA94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BA7CB36-A32E-41B6-8FF0-8F8AB31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8882082F-AE89-4282-8BC6-74AD79A6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2DE1D22-3258-406A-AFD1-6DFA7807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8570FB8-7EC2-4F47-8634-192ACCF80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846AA09-3ED6-4AFF-966E-9B3F9C0DB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3F594B70-FE04-4D75-A73C-FF785EBD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DB853B11-DA89-4687-9356-2B59CA70C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D5AEEF0-E606-473C-9B3C-019AD8FA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8386418-4B15-4C0D-B3F6-05AAB326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865DAC76-8AE7-4AD2-AEE2-0243D73D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130A4D41-B264-4BBF-81C2-2B3143E3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2287795-7AC5-4BF1-AD68-F52BE69C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388D201F-ADD1-4F8C-B943-D83173F1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489636FE-9CF0-474F-A851-59A3D3BF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5EC5238A-DEDA-4693-A305-DF31947D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9356F18-737A-4390-933B-A4C247D1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26A8DDF5-30E0-4419-8458-0363EAA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693E5778-3C9C-4D28-8A8B-CD13E8F4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8683389E-9942-4D8E-B19E-B17BEDED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D0994DAE-518E-4976-B589-B4CD1165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E6080841-0399-4F5A-8B35-194F76EE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B9080B42-32E8-495A-BC5C-A2B2CF02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E02E7504-35CD-47BE-B75B-780A14C3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66B923FB-F829-49BC-80D5-5EF52431D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3C2BA369-BF04-46A1-BAE7-BD6A957DD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60BCF96-0105-4246-999B-C4A4D2064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1B35EBA5-5555-4C90-992D-A0A8BB30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510AF798-34AA-473C-A287-7471067E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A5491469-A384-4E30-A1A8-8C965A02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A8EA1634-D2A6-4E3B-8FC7-4A7A63A92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F7E4415C-B0D5-453A-B109-57959BAD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60C5B5CC-2592-4867-A50B-E01B66288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CF84950-0618-4803-80FF-3AE91A2FC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4549349C-CC1E-41AC-A7E3-6DE90267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5E363496-6D0B-43B8-B511-2E8D64DF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CB7A5D58-D642-4AE0-A4C9-AFD9D868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100191AD-90C4-4A7E-961A-3803DE16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4B58ACBD-33ED-4124-9C22-52B35E2EB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62C5C816-C76F-4D4B-86D7-D9DCE80F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891727BF-1145-44D9-AC66-CFBD565F5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D1A3E45F-4968-4FA8-A319-228F5E4B2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68A845B-CB75-4B61-B3BE-79B465B9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B24E7771-E00D-4D3D-81C5-43F6FFF4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BBA16A8D-F638-465B-85E5-BF78028C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61BF32DB-5CB2-4E76-89CD-9F34FBFB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DDFA33DB-1437-4688-B29D-95D05689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12BDA58C-C324-47F1-9FC0-935A8DD5B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D1B00339-B448-42EE-B290-22430682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CA74076A-5A10-4BD3-B233-D34B4357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69A9DE3E-BB0D-4782-BD7C-B316359F1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7F8E08CC-FDAA-4721-A66E-970B05E9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FDA7218D-9575-407B-BA06-DD9B441D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C346270C-CD72-45E2-8D11-BD9AA3FD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18339D3A-1005-4D92-B132-BDDC25654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5018380C-6825-42CC-9397-25A0A710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FFE8BE90-B647-4546-BF5A-4234579A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5243BC65-3CB5-4505-9737-93034E080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ED35BACB-3E23-48B7-B9E2-E8FE2EDB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A605776C-A1F2-4E73-8B86-B1DEDD91C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6476DE06-1900-441B-BA18-39F2FA6B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A0095FCF-45BC-409D-A4C3-871B5B0D2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410E7B83-3950-4A15-A9C7-D538285C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49C6252F-E353-4556-B962-483E56C7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A6E3DA9E-6C6F-4232-88AF-B2758511E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D939A3C5-48C3-4243-B1D2-861CB578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51390BC2-DDD9-402D-B267-0046139C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455296E3-7860-43EE-9A1D-5247830D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BE137D13-DB58-4FCD-82EB-33663EAC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4453F15E-33BD-4609-86EB-3A29DAC5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A1D0E0B6-046E-4EB4-AD6D-72060D5B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4123B492-3533-49F5-930D-F2CAAD17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AD4ADBC8-711B-44E7-AE38-954375D1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F1D7BC52-E25A-4B7E-A392-226AE71B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236DCF16-0113-4150-98D4-5BF22A7E9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13A6302B-C941-4D45-9FE2-0DA33309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90A09AE3-7673-414F-AC3A-219C6769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31A93C7C-39EC-4776-A524-48AC3AA8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8D1E8499-3391-45B5-8215-AD45336A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2FC87C64-C395-45EA-B77B-1A560AF2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89E0D729-CC5D-4D5A-826E-367236A3B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8E4BFF2F-B42F-4FD2-B17B-DD19CF11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3CE18822-3346-4AFA-AF73-4AE2BDD3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28B181EB-3421-4B4C-B046-B1BAE877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48CC3AFB-1645-4243-B78E-049F80FC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5780DB97-C7F9-4FBF-BABA-056C623CF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25B576EB-0813-48A3-BF92-571E6695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5569E023-FE4B-46B5-A68E-3C67E27AF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613B145D-02A2-4916-A92F-9952846A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E9F93FB-73DB-4CC7-A112-39D83BDB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764AE16C-748E-4A76-BD8A-0C65C153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B1987918-D3D7-40A7-B4A9-9499CC43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3949DA7C-D650-4485-953E-0AF413DA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A01F58B6-DF0A-4E1B-9C43-0EF8619B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2CD4672-28F1-499B-96B4-6394428CC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D5DB1016-49FA-4EF4-A62F-E29965EF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8E863229-4AEE-48A9-A37D-4BB91F24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36EC41E9-DABF-4A2F-8B5E-58F27894B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70899295-8482-404B-A224-157C374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608A96BC-0493-45E9-ADF3-76CB74A9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E0F045A1-C14B-468D-8BE8-CBCEEA99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21E0FD67-33D2-44C3-830C-4F1940DC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21770</xdr:colOff>
      <xdr:row>9</xdr:row>
      <xdr:rowOff>21772</xdr:rowOff>
    </xdr:from>
    <xdr:to>
      <xdr:col>41</xdr:col>
      <xdr:colOff>642257</xdr:colOff>
      <xdr:row>16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684" y="2133601"/>
          <a:ext cx="620487" cy="1273628"/>
        </a:xfrm>
        <a:prstGeom prst="rect">
          <a:avLst/>
        </a:prstGeom>
      </xdr:spPr>
    </xdr:pic>
    <xdr:clientData/>
  </xdr:twoCellAnchor>
  <xdr:twoCellAnchor editAs="oneCell">
    <xdr:from>
      <xdr:col>41</xdr:col>
      <xdr:colOff>13305</xdr:colOff>
      <xdr:row>21</xdr:row>
      <xdr:rowOff>379790</xdr:rowOff>
    </xdr:from>
    <xdr:to>
      <xdr:col>41</xdr:col>
      <xdr:colOff>622906</xdr:colOff>
      <xdr:row>25</xdr:row>
      <xdr:rowOff>156026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9238" y="5747657"/>
          <a:ext cx="609601" cy="665236"/>
        </a:xfrm>
        <a:prstGeom prst="rect">
          <a:avLst/>
        </a:prstGeom>
      </xdr:spPr>
    </xdr:pic>
    <xdr:clientData/>
  </xdr:twoCellAnchor>
  <xdr:twoCellAnchor editAs="oneCell">
    <xdr:from>
      <xdr:col>41</xdr:col>
      <xdr:colOff>34064</xdr:colOff>
      <xdr:row>36</xdr:row>
      <xdr:rowOff>0</xdr:rowOff>
    </xdr:from>
    <xdr:to>
      <xdr:col>41</xdr:col>
      <xdr:colOff>642257</xdr:colOff>
      <xdr:row>40</xdr:row>
      <xdr:rowOff>638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5978" y="6618514"/>
          <a:ext cx="608193" cy="653781"/>
        </a:xfrm>
        <a:prstGeom prst="rect">
          <a:avLst/>
        </a:prstGeom>
      </xdr:spPr>
    </xdr:pic>
    <xdr:clientData/>
  </xdr:twoCellAnchor>
  <xdr:oneCellAnchor>
    <xdr:from>
      <xdr:col>2</xdr:col>
      <xdr:colOff>22859</xdr:colOff>
      <xdr:row>1</xdr:row>
      <xdr:rowOff>37915</xdr:rowOff>
    </xdr:from>
    <xdr:ext cx="21010582" cy="746497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22859" y="37915"/>
          <a:ext cx="21010582" cy="7464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endParaRPr lang="fr-FR" sz="5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45070</xdr:rowOff>
    </xdr:from>
    <xdr:to>
      <xdr:col>2</xdr:col>
      <xdr:colOff>909276</xdr:colOff>
      <xdr:row>1</xdr:row>
      <xdr:rowOff>755611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D902B0D-76D4-440F-ABD7-7F330901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70"/>
          <a:ext cx="907676" cy="710541"/>
        </a:xfrm>
        <a:prstGeom prst="rect">
          <a:avLst/>
        </a:prstGeom>
      </xdr:spPr>
    </xdr:pic>
    <xdr:clientData/>
  </xdr:twoCellAnchor>
  <xdr:twoCellAnchor editAs="oneCell">
    <xdr:from>
      <xdr:col>41</xdr:col>
      <xdr:colOff>2569029</xdr:colOff>
      <xdr:row>1</xdr:row>
      <xdr:rowOff>45464</xdr:rowOff>
    </xdr:from>
    <xdr:to>
      <xdr:col>41</xdr:col>
      <xdr:colOff>3471231</xdr:colOff>
      <xdr:row>1</xdr:row>
      <xdr:rowOff>751721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E0A5AF8-DE8E-41AD-82A0-E2D5B1A8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1572" y="45464"/>
          <a:ext cx="902202" cy="706257"/>
        </a:xfrm>
        <a:prstGeom prst="rect">
          <a:avLst/>
        </a:prstGeom>
      </xdr:spPr>
    </xdr:pic>
    <xdr:clientData/>
  </xdr:twoCellAnchor>
  <xdr:twoCellAnchor editAs="oneCell">
    <xdr:from>
      <xdr:col>41</xdr:col>
      <xdr:colOff>402772</xdr:colOff>
      <xdr:row>1</xdr:row>
      <xdr:rowOff>200425</xdr:rowOff>
    </xdr:from>
    <xdr:to>
      <xdr:col>41</xdr:col>
      <xdr:colOff>1454239</xdr:colOff>
      <xdr:row>1</xdr:row>
      <xdr:rowOff>725358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AB15869-32A5-46ED-B3CD-F1AB99EC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315" y="200425"/>
          <a:ext cx="1051467" cy="524933"/>
        </a:xfrm>
        <a:prstGeom prst="rect">
          <a:avLst/>
        </a:prstGeom>
      </xdr:spPr>
    </xdr:pic>
    <xdr:clientData/>
  </xdr:twoCellAnchor>
  <xdr:twoCellAnchor editAs="oneCell">
    <xdr:from>
      <xdr:col>2</xdr:col>
      <xdr:colOff>1926771</xdr:colOff>
      <xdr:row>1</xdr:row>
      <xdr:rowOff>166486</xdr:rowOff>
    </xdr:from>
    <xdr:to>
      <xdr:col>41</xdr:col>
      <xdr:colOff>518067</xdr:colOff>
      <xdr:row>1</xdr:row>
      <xdr:rowOff>691419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E09A59F-AABE-4FC8-B300-3CEE78ADD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771" y="166486"/>
          <a:ext cx="1051467" cy="524933"/>
        </a:xfrm>
        <a:prstGeom prst="rect">
          <a:avLst/>
        </a:prstGeom>
      </xdr:spPr>
    </xdr:pic>
    <xdr:clientData/>
  </xdr:twoCellAnchor>
  <xdr:twoCellAnchor editAs="oneCell">
    <xdr:from>
      <xdr:col>0</xdr:col>
      <xdr:colOff>146423</xdr:colOff>
      <xdr:row>59</xdr:row>
      <xdr:rowOff>163605</xdr:rowOff>
    </xdr:from>
    <xdr:to>
      <xdr:col>1</xdr:col>
      <xdr:colOff>395940</xdr:colOff>
      <xdr:row>62</xdr:row>
      <xdr:rowOff>132476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6A1AD92-970B-4D26-9027-7B0EEA28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56" y="12474138"/>
          <a:ext cx="1045384" cy="53613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67</xdr:row>
      <xdr:rowOff>160866</xdr:rowOff>
    </xdr:from>
    <xdr:to>
      <xdr:col>1</xdr:col>
      <xdr:colOff>424933</xdr:colOff>
      <xdr:row>70</xdr:row>
      <xdr:rowOff>129738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A4BF273-1C6D-4652-9795-33AD1973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86933"/>
          <a:ext cx="1051467" cy="536138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74</xdr:row>
      <xdr:rowOff>127002</xdr:rowOff>
    </xdr:from>
    <xdr:to>
      <xdr:col>1</xdr:col>
      <xdr:colOff>433400</xdr:colOff>
      <xdr:row>77</xdr:row>
      <xdr:rowOff>95873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0B14862-5C1A-43D6-8BA4-64771C84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5282335"/>
          <a:ext cx="1051467" cy="536138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110066</xdr:colOff>
      <xdr:row>81</xdr:row>
      <xdr:rowOff>143934</xdr:rowOff>
    </xdr:from>
    <xdr:to>
      <xdr:col>1</xdr:col>
      <xdr:colOff>359583</xdr:colOff>
      <xdr:row>84</xdr:row>
      <xdr:rowOff>112806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216D998-721B-4708-BC46-4DDBFB7A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" y="16628534"/>
          <a:ext cx="1045384" cy="536139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110067</xdr:colOff>
      <xdr:row>88</xdr:row>
      <xdr:rowOff>50799</xdr:rowOff>
    </xdr:from>
    <xdr:to>
      <xdr:col>1</xdr:col>
      <xdr:colOff>365667</xdr:colOff>
      <xdr:row>91</xdr:row>
      <xdr:rowOff>19672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C4F63BE-A2A0-4304-AE30-269C42B0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7" y="17864666"/>
          <a:ext cx="1051467" cy="53613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94</xdr:row>
      <xdr:rowOff>169333</xdr:rowOff>
    </xdr:from>
    <xdr:to>
      <xdr:col>1</xdr:col>
      <xdr:colOff>408000</xdr:colOff>
      <xdr:row>97</xdr:row>
      <xdr:rowOff>149411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0E1D40F-919E-4F55-94B5-AC8122B6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26200"/>
          <a:ext cx="1051467" cy="5388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D8BC371-F34C-48FB-B3DD-977181FE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BD01FAA-51B3-43A3-BC40-C108CB14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FA5BFC3-28F8-47B4-B00B-FBA2F493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5E01995-E1A7-4034-ADF6-ABA37EB9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27BA9DC-9D63-45F8-9024-D7A35EF0F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43607B5-4703-4EF6-868A-29874388C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EDB3649-091D-4C11-B2F5-3A283B36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C196B64-7A6E-48ED-8089-BE75DC962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53A5EB3-8BE8-4F80-901A-CD8B8A1BA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6C6EFBB-BE9A-4D04-A1BA-4F6EA81A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9BE8722-0C04-4649-A7A3-22807ED8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C321D540-FCD4-45B3-BF33-2CE8B882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B6BDD03-F6A7-4A15-8046-FFE60AA7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5C893F5-7F1A-42F6-BB79-2BD59F06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BA9CCD8-05B4-45E3-B66E-31296FDDA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B97761B-1410-4192-9742-FB931688A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32A6B66-125F-402E-A115-CEA1F50C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D4E58BE5-B588-4747-80B7-85E28659E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113B4C6-552A-4A97-AF02-084E6CDF5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E7C0958-32ED-4600-88CF-7F3D02B7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FC2923EB-2E39-4EBA-B717-EE9615F2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634A79C3-5174-46BA-9E9F-F4C24FC3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4DAA37B-CB2B-44B9-870E-F8F20A83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619F3F6D-1C31-460B-9649-F3B6E30F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9F9323C5-0250-4AC2-9A6C-9FA593F4F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6BB8211F-8726-469B-ACE0-444E0461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133F097E-0C3A-4BA9-8FDF-703B69DB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1C8F04A-4585-4568-953F-33313CF8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42487A5C-7CA1-4AA8-84BA-7E604FC4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485A0C4A-3A1D-4741-A5D9-0E43FBBA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F4A3120-1477-4DBE-8ADD-2029639C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CC85A899-D01B-41E4-B583-23A24DAE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100DCF89-E5E4-4711-974C-AA5161D9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653C7210-E07F-4C1D-A66E-2B2A13D38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870DEC9E-0496-40A7-A7B2-AD521619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9DDDC562-91D3-4981-9BB8-DD77E876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0719D227-ECFA-47EC-BAEA-B3B47D01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2813ED68-0609-45F2-9CFA-5C3FD5AB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018DD78-0199-4501-8778-1B6C6954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4514B039-EC34-4B52-A5C7-596C49D0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69CA6E6F-732A-4DC3-BD3D-04303420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1FFAD0F9-B200-47DF-97CC-705F84F5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DA67F2A3-30C3-471F-B1BB-9A5729A5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4F0F1E73-FB55-469C-A623-AB24A138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B6211D8E-F0B1-4D86-913D-381FB494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B05A070F-7CCF-49DF-95C6-47C28CB7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BF475BF-E237-46A2-A6F5-6145B43C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A134501E-E74B-422C-B4A1-388E4339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714556BD-F917-4644-890D-EB4058E5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266FDD18-171F-4930-9D34-4F44CB8B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C52F3C98-08B1-45ED-8216-91406AA2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CC32654C-4011-4A53-8E7B-0B927180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8CA84DD9-41E5-4D39-A1A1-D82E15EB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72D75559-C9BE-426D-AD56-E8578177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99EAF505-BEA8-4606-9DDE-B573C00F0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80B07AB-6838-44EC-8D22-69667D70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3FE19A1F-D1B4-4DF5-9357-FD98600A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D45329D5-F540-4DE2-8C9E-87606750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B01A6E2E-CB27-4912-B832-4B1E64AB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988F9737-FC59-4CA9-9C99-25DD153D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10C8D956-EAC8-4459-A2A5-213AF752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C80E082B-5921-41ED-A8A5-ED10D8BC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6EA14B40-3BB4-475B-A5C2-427CC6CB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E2FB817-EF5C-48C8-B5EE-27B130912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8048EE8-AB2D-4E16-8A52-577AF706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CD30D2CE-B171-4935-81F6-808D1DCB3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7416E850-72E8-41C5-B00F-14CD7496C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FF0212F6-CBE2-4B4B-B476-EFBB739F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23C04A1B-30C6-40A2-A5DE-792CB790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A6B25F01-2156-4ACE-8698-8409CC4F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BE760031-3B90-4CC5-8EDD-F946D2FF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57B68420-8645-44AE-8DDD-5B834FB0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33E04AC-52E9-4909-8AFF-DA0C27E4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80CD1772-A1CF-4E16-ABAB-E368CDC8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7D2709F7-F712-418A-A2C7-7FD902F9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E0AC2862-24C0-465B-850A-5DA04CBD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5B670A03-0CB4-427B-BD93-C291375A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F2B9282-959D-48AD-9114-4E46B14B4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EE9061B1-FBBF-41BA-B572-94EA5CBA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55CEAC08-95B1-4BED-863D-595D582B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2EAC5528-198B-4186-B13E-3C1047C1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90F3C1D9-903F-4424-9CFD-9F9B9BCB5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30D44BF4-0C14-47D6-8E91-6D840727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130D2A9B-92B5-42B9-9AF0-47C390370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03A515DE-5A64-49A4-95F1-177BD8818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AD930096-363E-474E-9F72-E69A6C7A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782029CA-76D7-4842-8543-BBA7E9727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49985B72-F45A-4561-83F4-B5F5CA4D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8F864AA4-D86A-4FBF-85EC-E53B21DF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CD97CFCB-594F-491C-A0CD-734EFC01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40865A93-2B86-4E7F-B10A-525D8A11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E146E88A-283C-458E-B389-E25B85C6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2C0CAB11-BBCF-4CC7-BF32-0094236D5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FA976FED-64CF-4704-A966-3D32F4B4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C8C7DA5B-24E3-4242-A0BE-33BC0E1B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54489F8A-1F6F-4175-9267-9EF9F9AD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DADFE00-7A12-4FEE-A9DA-959C8201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6D5ECF6F-260F-4002-AE4B-D0373258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9C623EBC-6E8C-4B98-BCB0-CCD2000F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9F03EC23-44EF-46C2-8EEA-8FFA0822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2F0F6F9-A8D1-40F4-901C-79F624FE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9A62D389-1F7C-479A-A625-11BE1F70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7A1F370B-B241-49E8-81AB-D829A705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A31D5896-5168-4F33-9A3A-A4B44AA1C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E8404285-E423-4EDC-B2E9-5EBAD882D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17FB06CB-13D6-41A7-A2C7-5505F96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51E7429C-B6EC-4E54-8B6E-FE3511A5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84109CF9-7EC1-4A9A-9E7B-31A1E9EB6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5542C4E3-0025-442F-9469-6A258F9F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1BE31D20-9F8B-4270-A4C7-318346CC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2D787BC7-25A3-42C1-9AD6-866B40F08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42CAEE03-EA06-4FBB-8C81-867DC45A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6F91C69B-FE55-462F-B71E-1CDBDA1A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EA7567AC-310D-48E5-80F3-D8362D1D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0A57B1F7-CE58-4B29-888A-0D021E2A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77C3CDA-7026-4509-AC11-779C0E1B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A0334BB-5762-4673-911D-015FB926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EB60732-7906-4E76-958A-7A886A7F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28A0AF7-23DA-45BC-9F15-0D7DA252A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7B7FC11-5414-4AFA-B48B-10AA481F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EBA3E73-4D02-4377-A61E-E5D05F49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D181A98-0AC3-49EB-9799-7FD8F92D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A445BBFC-F9DD-4697-8F77-86089792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29306B8-9ACC-4A56-A58C-DE9FC92E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EAF9E0A-5F92-4222-855E-741C3610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37BAC89-2B97-401A-A883-6C059289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30A034F-9012-443B-9DF5-B3A6C4F4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1FDF794-7771-4231-99E8-8F6DE189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432956C-4D45-4BBF-96EB-06801E401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103DB39-90F2-4D68-9563-4B27C4F3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CA215E2-6B11-4578-97BD-57F8909A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70E76DF-F0EB-4150-A4E0-DFB9BE224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0966A50-6BE1-484A-983D-C05C5CF0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DED0D966-1358-431D-A06A-09AEF136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9CB1F232-73F4-436D-95FE-8EC0518C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27E0EDF0-4CBA-4DC9-B2CB-96B326DA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4876732F-261F-465A-BE69-3081EE71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4B24EB0-739D-43C8-9463-ABA3C6AF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46476B8-2C61-4805-ACE5-02D5AAC0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9427750D-D4FC-4293-A709-AFE3F4EA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C9203F9C-99D2-463F-9E10-629CAC9C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CCE58F60-8490-4FFC-AC63-7FB92C9C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4E5B4104-CB51-45ED-8CC2-1ABEFED5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642EED54-873C-4756-848B-67D5EFC0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EDBAD80-8C84-4F1B-A97E-4458821E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A3059115-215B-4C7D-BC91-915C60F9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144498FE-1B55-4973-A94E-EB91DE4C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76B2E28-38FD-458C-99A5-4A6A6B9C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6003B75D-CA38-4FFA-9DBC-B808DE35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D796C038-A6D8-4E82-B955-AC903F3FE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1A81C7F6-8371-4BF1-AD8C-807E415D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038EF1E-62C0-4960-95CF-F91371D8A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388BF303-50E1-43E5-9EF2-5AE6BBD6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B778E437-DC4F-426F-8777-4BD9BCC1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A35B2315-E97C-4E17-8745-9EE9EDC7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20FD8D-0ADA-4F76-A7AB-7098EE69D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AB4952F1-025C-4C93-AF77-B196F11D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CF6531AB-1DC5-403C-B169-13BBC6BE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DD56D273-21CB-46FA-BA2F-4F251D44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9BCB3528-091B-4F70-A7F0-9C663DF7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E81E3BDE-96CD-43BC-A2AA-0044B2B26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ECC65A01-6E95-4C84-AD8E-FC2B9E2A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2C9FAAA5-EEBE-4C68-BC27-2A55EAB1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E876A31C-66CF-4619-93E6-995EB722D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18D656A4-2241-4A76-81B6-94520A56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2C8A44A3-593C-41B8-AA5B-E1C41063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571E1C9F-2153-4838-9E11-5826127FB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7AE1506B-CD12-40AC-8E7E-6B65483E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BDB23C58-E4F2-4CA3-B11A-E2BA4812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ECB460A3-4138-4275-BC30-5DB04DC2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66A3F298-B18D-4270-BC8A-767881851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B12DF2-FD2C-448E-AFF4-714B30B33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E4F57662-0F50-4E77-BDA8-F98BE20C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3936753B-D285-4E4C-BFC2-7101FC53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A8E0E913-0BEE-4F71-A28E-D97CA51E7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FA8BE9AB-AD98-4A08-8BA7-A1AE2C62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B035687C-A2D2-4D78-8734-4E24446E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4EC07DCE-F8A1-437E-9ACD-D996B5EE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F6ACF0E2-8830-40A7-93E5-38B391159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6FA59C2-6C80-4261-BCF7-0BD5404E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A90DD023-69FF-4179-9AD3-1394A5C4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E7FF955B-0C46-4660-90DA-27BBEA4D2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571D392D-DEEA-42D7-BE7C-94F58AFD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6C77BE51-4735-47D5-B29D-A76E51B2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68567A2A-DED0-4572-93D6-741F87F9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9B12B67E-FF27-4B3B-89DE-C8ECF9DB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1E1881AC-771D-49FA-960D-F899F98B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89897B94-2431-4459-B807-80F0F83A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2DCF6F2E-1F44-4003-81D5-A0F07E30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ACF60282-BB45-4E50-B3EF-CB18A923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CC279B11-F4AD-4636-A76D-570DE0313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863B63A2-A66D-436C-A750-9EBDFB39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7AA9A007-3B03-4D76-9854-676CA491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1BC19CC-462C-43B3-AB85-2A57AB38A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E57E31A6-8256-4617-A9ED-2A5E8885C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368FD960-7B37-4C8E-B532-691B82E9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ED29EB1C-BDA6-4312-8AF2-158612E5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D17A6B29-234B-435E-9A9F-133E91EB1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CC72F59C-2EFC-451C-B878-E5F2B2B5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9A9201EB-0DAC-4B85-84AC-88AAB5AB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7A8F7F7A-55EE-4F94-8CA9-09192681D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80EB8DCE-EE04-4A11-A156-AC30CC41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A332C73F-7DEE-4461-AFDF-0DDEC49E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6DE5087C-F9A7-4121-A452-C74AA9DD6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657B38FD-A92F-439A-BDCD-7B4AF257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57A47B88-C45A-44BF-BC7A-631D27AD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A7E78060-F6C0-480C-9324-BC935B0C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D24769F4-AF3F-433D-849A-309B7E33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31E192BB-3C14-4793-ACB7-66D74CC39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2C15F698-041B-43C8-A3A7-7A9796B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BBB5FFF-9E29-4DCE-AD6D-EEC07563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E45FA1A1-8483-423E-BDF7-2FED1852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95734AC9-DA69-4816-A8B7-382EBF83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CC400908-ABD4-4AC5-BEC6-FBB405A4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FD0CCD05-CEED-4722-8FDF-345AF6CD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F631412F-D80B-4186-B32B-3CFD8FC7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C998FE24-9A92-4A07-BE59-3118B625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61AEF69B-AA6A-4962-86B8-30998855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5E0EF43E-8C95-46B6-9BD5-A6F26E33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A9A42030-C34D-4B69-B8EA-C93C5B5A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483F47CD-1821-4CB6-8026-BC3D58F9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8C87865C-C99C-425D-A0D0-A5936DC56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744AA7B0-9CD9-4028-9A59-67CDB670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50C58724-9850-4851-8FD8-48347304F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3F6EC5F7-E9DA-4451-8223-13DF1D49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9CFC38FE-02DB-4971-A047-3FE6638D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D4B045F-DA55-4022-9000-D108EAD79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E79562C-E224-4424-A978-AB2E6B64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F585746-25FA-4126-831F-BD7939FD6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C19F26B-0EB6-4C71-B7E1-4722DF88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FA8D662-0B75-453C-84C8-87F6FDED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2ECD9A3-BBFD-4297-98E1-C1E3A495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4E3D34A-A920-4EAB-9A47-E11ACBB4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5587100-A756-4366-8495-8F372EB1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01F9874-58A4-4374-B86C-0D3B0C9E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04CDE9B-BD62-463A-8E0A-584784F7B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E41C68-41FD-4CDD-9C94-540DA79D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A8E10EC-64FF-4ECA-A5C7-80CE1FCE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D10EA99-7D8A-4EDC-9DC7-E5CE6911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25EC385-EB33-49D6-B50B-E1988C8F8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23BE7B0-B6A9-45AF-9E8B-00B36CC0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E6E2DC6-42C4-45C9-A9B2-8CB74B91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DC22C1C-8DA7-4FE0-85D6-CD383B81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1DF7653A-1C01-4602-AD81-4B0CEE0F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01241D3-40BC-4D50-B078-CED7431F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8A5BB575-37D9-4415-8391-9FC9A5F93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E9602EAD-3671-4B7F-8C2F-3CB2957A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E8E09ED4-5E09-4CCC-A95B-36ED3FC87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D327C00-C8E1-43CD-93F2-42F66131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8B5F7AF7-B8F2-45D6-A3F5-4D1D34C1A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24E64E10-2869-444E-A77A-1B5919C1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A9727D17-5EB6-448D-A3B1-DAB896F22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C2EB590E-9191-4318-96C6-104F0150A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69CE679-1147-4E6E-B883-D4F162E1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893A074E-FB07-450D-B7EB-699748EE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31988EA0-42FC-4768-B80E-515061B7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F4EA962-5A85-4482-ADDD-DD886CA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19C366C1-8841-4817-9B0D-DD4D4C3C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192E72AC-3BCB-499E-B2E6-6384FF4C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8A08036B-D08D-475D-8FCD-D6696B96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B713CBDC-C982-43AA-96F5-23E57365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BDDE1C8D-DC5D-46E9-A4C7-DC01D23E6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767E2304-A2BD-4C13-971E-6FF336F5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4F26502D-EB41-4166-A2E7-BE1B5D24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51726868-A435-4753-866F-E8E4F085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D04933BB-043F-4377-88DC-8DE6244B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E7980E24-C29F-4DD5-856E-201CB63A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2E046EF3-2605-4D84-8F57-562E7C442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F19AF789-03B8-402C-A1E2-A52B7A28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02643D83-8063-4783-BB74-EC94634E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A5D8749C-5D69-4C1C-9995-143BF7A7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70FFD48C-EFB7-4473-90B3-A08BEC3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820E028B-82B1-4FF9-BEC3-C57DC81ED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FE93CCE1-DCFC-4341-AB47-22B4A136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FCC7ADE9-CF99-47A9-AA1B-9719D1ED8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79B47A62-14B1-488B-8472-16EF516C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417B6D46-DD04-454F-8D5D-172FC201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669CA495-C438-441D-BB3B-9AC53657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37F2DEAB-F579-4319-99CD-A8FB6E48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B2A9BA88-40B4-4056-873A-14833842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63136B75-3215-474F-98A2-BE0A1D56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C6F6278E-490D-43E2-9886-89A85A2EE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7E7C907-1DA3-4A6F-8978-573581C9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C3D411ED-FEEA-4385-925E-D58CD7E7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74F09F3D-7B70-4D49-941B-AE929AB6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3CB46B1A-6C0D-4D99-AA31-724A16EA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AFF9C25F-487E-4F34-AFDF-6A5B3F31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A298F8EC-6476-41ED-AA3B-25ADCA69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4773D8D6-1973-4C44-AC0B-F22FF347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BB952492-4473-46A3-ADE8-11472440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F1D66E4F-6673-4B85-B6E6-BC9C1720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3F2CC293-DBBD-4940-A729-0E95456B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F940B34-45DD-4187-A4B2-B012BC00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F12DBBC2-0E40-4697-9D43-59D121D2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174FDCB-0CF4-4F02-9C74-AD3C4DF8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92813572-6307-4DFD-8520-CEB97023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65BFAC0D-8F3A-4B13-AFE6-9BC56BC6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EADCE12E-566B-457B-B645-4C102CC2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BF1B8F9D-CA93-4CE6-8689-6E528785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865C2D11-A11E-40DD-92E0-4FCB580B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754C510B-9B74-4CD9-8BA8-D7DF2A6F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2A48B4CE-DA02-4AA4-8F5F-E29AB873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CF0163C1-2BBA-42E6-B9DC-E5A9F1B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B3BB9D6-E8B2-4B89-92CC-CE62BC8B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AD0EEB65-9AE3-460B-A2C2-0347C352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10D20EAE-A006-4F20-89E0-4EB26252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A087B05F-CA1C-436B-964B-BF7B89F5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C4F2C33F-0180-43A7-9A54-B07C4998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2CA34395-A762-4254-8A4E-636AE70D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8845BE-FB35-450E-A1BB-EC3B2343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67F11551-8A3E-4694-8F62-E08166D9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0B6838A-CDE9-4FB6-9E36-2F5CF8F6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00B0299E-0878-48B2-8E85-AEEA43D21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B82FE77D-7697-4186-873F-7A73DB84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CFA0ADAE-4F06-4495-B693-80231574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ABB28BE6-48FB-43F2-A78C-5AFD37821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A6880146-2BDD-4DBB-8003-527B9881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BBE2832C-765F-487B-9230-93BB08C1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F26EA56C-A43E-43C8-B8B5-CFD95A16A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715B14CF-C8CA-48F4-B27C-0CC28874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98F20E7E-8F6E-4D9D-B6FA-E81F031E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E0EED47-8E5B-48D1-A8A2-1DCD1392F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F1666E07-0388-4432-8F6A-64A72E66B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54B6049E-7327-4780-B9A2-8C555B828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6BD292C2-3C0A-42C2-89E4-7B3A8F9B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AB6782C9-0871-49EE-A441-57DC82D1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75434D45-ACCA-4702-BF1A-DC93CB45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192F309D-A4E2-4DF3-87A7-83D96E9A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26229FB4-19DE-4957-A250-F6BCA9BF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9A1CACE4-64FB-4C43-AB9D-031D71C3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A9270A32-B2FF-498D-80A6-CD76EC50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E154F4E3-B11E-442F-AEEE-9C62CD29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97394328-5755-4198-A201-32FFFBEC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C9212589-0F82-4FC3-B7FB-D3C42464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12C2609D-3861-41AC-BA81-D196AF7BF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7C5F5201-9A12-43FA-AF13-DEB3721D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98344C89-6B60-4ECA-B0FD-7243C900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4D39856-3A2A-467E-BED7-FCA7E5D1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6391704-5DBB-431A-9414-8B3A86BA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5B88C3B-3A56-4A95-88CB-2668768B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2798FC9-CBD1-4146-8349-CB76A466B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2EB4D864-A399-4CEC-B509-B355762D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21C7613-5CF1-421A-9FA0-936FB4B93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AA17F4E-2E7B-4765-8C35-2F9E94E1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A8F7E02-DECD-4208-BAA3-7E300E29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5062094-D92C-4351-B97A-E93450A5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9A88AE16-A6BA-4258-84BA-055FE1D5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71554B7-9B8C-4FFD-91D9-0C032663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AC1B53C-D177-4599-98FA-39C27B291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DC4AE018-514A-4894-A90B-4C05C010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16417BB-DFBC-4B8B-A1E3-50E599945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8D90E30-E17F-46DB-8EC9-454C5AFA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5D1F8E6C-147F-4DC2-8074-98355D53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50F739F-5F64-43E6-A0C4-A0C430254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EEEB519E-FE2E-4553-8183-D34B73FE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658E5A9-2AA7-49D5-B2FC-FF4A9A88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335DABB6-B3FD-48B7-9C71-2AAEE5CC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DCA3A11-5ABD-41C3-86DF-E94A1D867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9E02342C-8C20-4F3A-A574-1AE4952B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9DA1188-D99A-42EC-ACE6-5E0743A6B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91C3656-B937-4FDF-8EBE-7A7F773E4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21D1D34A-E0D3-49DB-9442-E6AC09BE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1931EDE-15E4-457C-867F-923949DB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9C1B1888-F7B7-454C-A517-A940963EC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53D6B1AB-0E94-4BDB-8145-1C15974E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A536C1FF-2E58-4274-9677-1F9E7F4B9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EC53FD30-2D28-4399-AE66-7E4FE8C1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F61820FE-9485-46B1-BBEF-8F290D61C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463C600C-08C5-4797-863D-736992DB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5BECB741-757A-4248-BC7E-46B6B43B4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34D4FFA0-4CB4-4AE3-B857-5EC53F0BC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A8485FA4-2735-48ED-84BB-2D0979A4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01D58B4-4D50-4BB2-BA7A-DCBDD356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8BC93ED4-51BA-49BD-8BB0-0EA3A97E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E441ABC8-756A-40BE-A61F-FFC84DDBA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2A6F5511-EDCA-4E79-A346-286D8CCD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D80D5CC5-0F84-4105-B932-3F33DACC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FB0D10A3-BD01-4D02-90F1-FFA0B418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118BB65C-F551-4933-B537-64028C9E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B1F293C3-F5FD-4110-B3CD-47A49FDF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8AE74858-6A88-4E02-A615-A62EC5F3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744238A-732C-4F52-A40D-F11EE94B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BF0362BD-2C9D-43DB-8603-3B81879C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E13163B7-BB4E-42DD-8342-DA4D1B13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39D2956B-0E93-40D9-AD02-08E3E5AF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37A8EC5D-F3D4-46FB-94FB-7969781F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AE98459-7134-4AAE-9679-79E384C9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D49A8BE0-7D3C-473C-B279-82E5844C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E6E2F29-C5C9-4088-8226-66EA7B0A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1A1AD450-9E29-4FA5-BEAA-4A947A71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B8249D31-3DA5-4019-A23C-1B7BCA0DA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6C306B7F-67E7-4744-B037-F52BE340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B953224E-EBBD-4658-A9F8-6734B9F5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3B11DD1D-424F-43F3-B92F-99AFF19F8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53248E1A-0B60-418C-9EE5-D3C764A5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B28A68E-AA0A-433A-BF0E-F7ED3C21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40C3258-8E6F-4CCE-90B6-1EA77DAA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3E1326BC-AFEB-4B3A-A9C7-2776C9CA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EF38E3F8-FF27-412A-BF8A-90ED86D8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EAA2EB4B-F083-43CE-A21D-B184ECA6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D1915F46-1F39-4737-9E1B-BE34BC80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F82C2DC0-6B0C-4894-8BE6-B77CA808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3992716E-09BC-4516-B07E-BFF1E65B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7006691E-4795-4235-9D71-345CD4DFD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F4F5CF9E-788A-4881-8C7B-DDE3F2F5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ADE5C953-9EFB-4C98-9242-E70C371F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B64E8AD1-86EF-48EA-809B-F15604A9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F78E3C13-2B1C-4841-B887-EFD3EFAB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9E96479-AB6B-4AED-8862-1F3A55D97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0BB9060C-FC25-44F4-8973-327B939C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26C7BCDB-D9A1-4FD1-BABD-5E2F144A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B76D5080-D5D3-4F64-A2FE-8FE9ABA6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18115A65-53EC-42BC-882C-B3504026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A1A708F1-2CE1-46CD-9DC9-D68D88D07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BCFE2E8D-F3E3-4F8F-8D41-8A1F700A7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D9776F1-BFC8-4FA6-8FA3-FDC97923E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6C4EF2EC-A806-419C-BEA8-59F69C1B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F9694271-EA29-4F61-B1B8-B11DF479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7571C6A5-975A-41A9-B6AA-8D450127B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6FA4962-E658-4EE6-9B62-E44C3546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CC4D65A5-332B-40B0-B305-AFA74DDD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DFF32DA-398A-481A-8F3F-CE6E2C45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887E575C-DF83-4005-9897-3F6F8412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74A38796-11A2-48C0-B27A-49F225A97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92315BFE-EB80-4878-AEB0-628DC2BB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AD08AC7A-3F96-4A35-8B37-FCD992AF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9D7C8BCC-C14F-4725-AC03-32246DD6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D0627937-7AB7-4523-AFD3-405ACBEB3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75900966-A92C-44D3-B4F7-93945D4B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5862B011-1327-4163-AEF0-66094DEA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44F6D7C7-357B-4E77-A132-6330995F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897F90A6-3ADD-4672-8C90-F206E4784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CFEA106A-2578-48F5-87F7-BE41298CC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5C19724F-BA64-47F7-8440-E5571007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7B24ECE7-5357-4402-BA7E-8AE27B38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5567B1F2-18D5-4533-B736-06260657D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30B3A44C-A36F-429E-8516-15A2A543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D7BE2556-ADA1-4691-AA38-DB0B0460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9C23FF9A-D3F5-4368-B767-324FD8D9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931C4F4D-2B5B-4500-A858-33C7EA54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48E45BBE-AA4C-4C06-8BE3-317E95BD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F37D0DAC-6DF4-4050-9561-28BC5C86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74AB804B-DB90-42F4-9B30-EFBD7324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9F8CE8A1-5E6B-4A55-AA92-1C3B3D26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4AC1C584-2D33-4108-BCEF-4EFDDBC5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8E28CB9-78AC-46B9-BC85-695B1562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E4F6556-78DA-486B-87F9-07546A7F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CCC260B4-25FA-4F0A-812B-3641DABB5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8D38805-86F5-459C-BC9A-F38DB5F4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DCEF368-ADFC-45DC-894A-1B34E33A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0F752EC-14EE-40F1-9A40-202A1E617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1B00079-9104-4097-A4F0-95380AF9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82AB373-6B5B-45F4-BEBF-12FDCD16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F95E00-2735-4309-9987-2C396625F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D01790B-303E-44AE-A200-522DC874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420" y="110837"/>
          <a:ext cx="892232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AE84636-D937-4962-BABA-8B25505B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" y="90055"/>
          <a:ext cx="880941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C50D80A-CBCC-460E-A4DB-B076EE850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48" y="22013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1936754-97C3-4D39-A9FC-11B6BBE41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DE94D3A-F61C-4B05-8141-C4BCE1A75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8B37373F-AC37-45D7-B0CC-F6C8F0FB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7CB94A9-AD4E-46B0-8092-5F18382F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8C9FFFE-7971-4572-927E-A78A302B8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1A9DCBD6-E76F-4C51-BAC3-DECF65CD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B7492B7D-20F9-4A94-9877-682C8DD6F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5D34D5A-5E09-4671-97DE-CD4BB39D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E5052AC-16F4-48AB-AAC9-6A5F1C980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B676F36-98AF-4673-A632-9BCC8F94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2E1124B-8A29-48A3-9336-73E2C75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F3325C14-CB7F-406D-AD24-25CC1077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8CBE407A-C7C4-44F1-AA42-30FCA325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8DB5729D-F670-45D3-845B-31C0B4F9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EB9C39C4-6C0E-4509-8172-F27D9682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A0F37AF7-20A5-4B45-83C6-385621D2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A0754448-77D8-4EC5-BC50-25F02CDE5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944D1BA4-ECB9-487C-A606-5F9030E22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326CB0C4-B875-4888-8A2C-0727538B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B638982A-F420-42DA-8547-F9DEA5BD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65358F65-3ECC-4235-B792-E0F5C6AC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A83DA285-09AD-4117-88AD-36BF1C6C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2E924ACA-361C-47C7-9C73-142AD986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8BC589D-7124-4852-BA96-BE5D14DFF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969B322-201F-47AA-AB15-01CF8247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C1262A6A-5D5C-4415-946F-485913EB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1B08AEDF-9DFB-49B3-A4EE-3D4C8F84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E29623A6-F224-451D-A222-17AA72EF2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DDAFA60D-3BAB-48FE-9E0D-780A2B8F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9E553A18-F45E-4718-AB63-4E9D0558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18541C9C-B70B-4C78-8DFD-912F2103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8C8233C7-0CDF-480C-8E7D-66641AD1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853ADBFC-87EA-40F4-B57D-62DA835A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A195DFDE-47B9-483A-A0A6-8185BD36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1314CFAF-8B33-49A4-9A36-77175975E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7F34EC0-A9DF-4179-8F37-9639D4AB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4A2805D1-4A5F-4BEB-A2AE-5BD281475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1ADA94AE-168F-4E3F-BC34-BD922CFE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9B951FD1-0252-4642-B4DB-0890DC97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F5A254CB-1576-461A-BB14-DC178A4E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214C558C-39B3-418B-AC09-6CA7E4C7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BC56E402-7367-4C54-8171-F0A93762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AA6AC7EE-22C5-4152-96AA-6E5F157A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5EE613BD-CE36-48A9-9160-06A4EE658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30771340-1F7F-41EF-B892-35A5169F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38285F58-BF15-4601-9905-D9D4AF89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F520B98A-A986-482E-AFA9-BAF477BD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ACC8807D-B443-47FB-938D-3069B65D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8F2E7518-EE3A-4154-A3EE-BA284738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C14271B7-82BB-46DA-8DEB-28FCCCFC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F7DF1A1-75D9-4715-8D4A-673FD8608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32B33C49-EA6C-4CFB-A8FC-DA8B9941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794DFB53-C657-429C-80AE-6CBFCA1D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BCD27554-DD5C-479A-B554-320E3D42F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4A36F628-668D-4CD5-A1AC-A85D2460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E517DA38-4CC8-4EB6-BDF7-E656F391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1EC7AA3D-7AFC-4852-9B41-BDAE41D8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497B6F1F-D6D7-40C4-B16F-DAE96EB50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CA58DB41-829C-4EED-9EBA-55B5D4C4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C55717A7-CCC3-41F9-851E-CC6B0F4D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E996DAB8-86A9-4707-AF97-69DC73A1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F6CAC7B3-5B38-4760-825C-FD7E314D6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4BAE5700-0974-4950-90E3-D88C09F7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64F5275E-CC22-49CA-BDA4-725887D4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EE778C21-8338-4C7F-AFAC-4E9A523E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5116EAA6-379F-40F2-89D7-B0F10466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0A8DA851-BF0C-448E-B603-6FBED684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E9E82AE9-B2EF-403E-8603-470BEE31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88E3523C-AD03-4516-AF21-A18B5262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84F6690D-41A4-496F-B4EB-9DD37065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B9E8B07D-5387-40D4-88C5-D025BE4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AAC1C229-F0C7-4B2E-AD3D-6D6B9287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C635A5EB-B515-4A6D-8448-7DB96F8A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D83BF8E4-A249-48E7-8CD8-7517387F2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10DF7D5E-CC91-435B-B68C-8A5463C1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2B3C01FF-ACBB-4D9D-B132-4CFD10E9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FCB88EF4-4EFD-4173-BFFD-F8408141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D5D048D0-DC2B-4A6F-B612-4CF8420C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80C114CE-4296-4E8C-A8E3-4D9191B6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45FB1099-9929-4C8F-BFEC-282B3842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6EA72237-8B4D-48F7-9EA8-9675F536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2A43AA4B-54AF-41A9-8E84-ED35C2FE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47F98A7D-5544-4B65-84DC-F48F29C4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FFD199C6-697F-4DDE-9626-E3BF527A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ADED90A1-8EFD-4625-A6A7-B07BD548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4C97DB90-ACDB-489A-89E7-26466A1D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C4156349-1FEB-48B0-B1F2-BDB0B3BC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372D979-076A-4ECD-B834-4AB2EE44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6AD87A08-855E-4E67-A1F8-5CB531C6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4744E55F-5A05-43DD-B5D3-A42D88DE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84A42D83-7FE6-443B-9EC1-EA5D143EA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EB5445FD-FEBC-4591-A73E-CDEB5E5FB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A35A927-13D9-4ED6-83FE-E9E213DE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3B5725D3-3324-4612-AA82-25AC75DE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18BD41C8-11D6-4A2E-A456-6511CFFD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A7F04449-8FC0-4232-923A-25525EC9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85B375F6-83F7-488B-AF94-94712CF67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CA8A003D-60BE-40AB-85DF-9099B910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360220</xdr:colOff>
      <xdr:row>1</xdr:row>
      <xdr:rowOff>110837</xdr:rowOff>
    </xdr:from>
    <xdr:to>
      <xdr:col>16</xdr:col>
      <xdr:colOff>581893</xdr:colOff>
      <xdr:row>2</xdr:row>
      <xdr:rowOff>85501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1C466320-0982-40D5-AB35-6BD57BF5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900" y="423257"/>
          <a:ext cx="892233" cy="6985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</xdr:colOff>
      <xdr:row>1</xdr:row>
      <xdr:rowOff>90055</xdr:rowOff>
    </xdr:from>
    <xdr:to>
      <xdr:col>2</xdr:col>
      <xdr:colOff>745167</xdr:colOff>
      <xdr:row>2</xdr:row>
      <xdr:rowOff>54471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1A3CFB2F-6204-4F8A-B781-23256861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25" y="402475"/>
          <a:ext cx="880942" cy="688316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186268</xdr:colOff>
      <xdr:row>1</xdr:row>
      <xdr:rowOff>220132</xdr:rowOff>
    </xdr:from>
    <xdr:to>
      <xdr:col>4</xdr:col>
      <xdr:colOff>541867</xdr:colOff>
      <xdr:row>2</xdr:row>
      <xdr:rowOff>16932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5573505B-61D5-4B3A-AF10-F39BC60C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328" y="532552"/>
          <a:ext cx="1049019" cy="52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256117</xdr:colOff>
      <xdr:row>1</xdr:row>
      <xdr:rowOff>232833</xdr:rowOff>
    </xdr:from>
    <xdr:to>
      <xdr:col>14</xdr:col>
      <xdr:colOff>611715</xdr:colOff>
      <xdr:row>2</xdr:row>
      <xdr:rowOff>29633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BDB660C2-E3AF-409A-B64C-1F598EFB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817" y="545253"/>
          <a:ext cx="1049018" cy="52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D9297-C068-4FF4-A154-A1F4B2E29E64}">
  <dimension ref="C2:O44"/>
  <sheetViews>
    <sheetView showGridLines="0" showRowColHeaders="0" workbookViewId="0">
      <selection activeCell="D10" sqref="D10"/>
    </sheetView>
  </sheetViews>
  <sheetFormatPr baseColWidth="10" defaultRowHeight="14.4" x14ac:dyDescent="0.3"/>
  <cols>
    <col min="2" max="2" width="8.33203125" customWidth="1"/>
    <col min="3" max="15" width="12.77734375" customWidth="1"/>
  </cols>
  <sheetData>
    <row r="2" spans="3:15" x14ac:dyDescent="0.3">
      <c r="C2" s="7" t="s">
        <v>44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3:15" ht="21" x14ac:dyDescent="0.3">
      <c r="C3" s="327" t="s">
        <v>45</v>
      </c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</row>
    <row r="4" spans="3:15" x14ac:dyDescent="0.3">
      <c r="C4" s="8" t="s">
        <v>80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3:15" x14ac:dyDescent="0.3">
      <c r="C5" s="7" t="s">
        <v>161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3:15" x14ac:dyDescent="0.3">
      <c r="C6" s="7" t="s">
        <v>162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3:15" x14ac:dyDescent="0.3">
      <c r="C7" s="7" t="s">
        <v>163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3:15" x14ac:dyDescent="0.3">
      <c r="C8" s="7" t="s">
        <v>164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3:15" x14ac:dyDescent="0.3">
      <c r="C9" s="7" t="s">
        <v>165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3:15" x14ac:dyDescent="0.3">
      <c r="C10" s="7" t="s">
        <v>81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3:15" ht="15.6" x14ac:dyDescent="0.3">
      <c r="C11" s="282" t="s">
        <v>166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3:15" x14ac:dyDescent="0.3">
      <c r="C12" s="8" t="s">
        <v>167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3:15" x14ac:dyDescent="0.3">
      <c r="C13" s="7" t="s">
        <v>168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3:15" x14ac:dyDescent="0.3">
      <c r="C14" s="7" t="s">
        <v>82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3:15" x14ac:dyDescent="0.3">
      <c r="C15" s="7"/>
      <c r="D15" s="7" t="s">
        <v>46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3:15" x14ac:dyDescent="0.3">
      <c r="C16" s="7"/>
      <c r="D16" s="7" t="s">
        <v>49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3:15" x14ac:dyDescent="0.3">
      <c r="C17" s="7" t="s">
        <v>63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3:15" x14ac:dyDescent="0.3">
      <c r="C18" s="7" t="s">
        <v>83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3:15" x14ac:dyDescent="0.3">
      <c r="C19" s="7"/>
      <c r="D19" s="7" t="s">
        <v>47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3:15" x14ac:dyDescent="0.3">
      <c r="C20" s="7"/>
      <c r="D20" s="7" t="s">
        <v>48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3:15" x14ac:dyDescent="0.3">
      <c r="C21" s="8" t="s">
        <v>24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3:15" x14ac:dyDescent="0.3">
      <c r="C22" s="7" t="s">
        <v>169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3:15" x14ac:dyDescent="0.3">
      <c r="C23" s="7"/>
      <c r="D23" s="7" t="s">
        <v>50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3:15" x14ac:dyDescent="0.3">
      <c r="C24" s="7"/>
      <c r="D24" s="7" t="s">
        <v>51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3:15" x14ac:dyDescent="0.3">
      <c r="C25" s="7"/>
      <c r="D25" s="7" t="s">
        <v>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3:15" x14ac:dyDescent="0.3">
      <c r="C26" s="7" t="s">
        <v>84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  <row r="27" spans="3:15" x14ac:dyDescent="0.3">
      <c r="C27" s="7"/>
      <c r="D27" s="7" t="s">
        <v>52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</row>
    <row r="28" spans="3:15" x14ac:dyDescent="0.3">
      <c r="C28" s="7"/>
      <c r="D28" s="7" t="s">
        <v>48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</row>
    <row r="29" spans="3:15" x14ac:dyDescent="0.3">
      <c r="C29" s="8" t="s">
        <v>53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</row>
    <row r="30" spans="3:15" x14ac:dyDescent="0.3">
      <c r="C30" s="7" t="s">
        <v>85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</row>
    <row r="31" spans="3:15" x14ac:dyDescent="0.3">
      <c r="C31" s="7" t="s">
        <v>64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</row>
    <row r="32" spans="3:15" x14ac:dyDescent="0.3">
      <c r="C32" s="7"/>
      <c r="D32" s="7" t="s">
        <v>86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</row>
    <row r="33" spans="3:15" x14ac:dyDescent="0.3">
      <c r="C33" s="7"/>
      <c r="D33" s="7" t="s">
        <v>65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</row>
    <row r="34" spans="3:15" x14ac:dyDescent="0.3">
      <c r="C34" s="7"/>
      <c r="D34" s="7" t="s">
        <v>66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</row>
    <row r="35" spans="3:15" x14ac:dyDescent="0.3">
      <c r="C35" s="7"/>
      <c r="D35" s="7" t="s">
        <v>87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</row>
    <row r="36" spans="3:15" x14ac:dyDescent="0.3">
      <c r="C36" s="7" t="s">
        <v>56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3:15" x14ac:dyDescent="0.3">
      <c r="C37" s="8" t="s">
        <v>54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</row>
    <row r="38" spans="3:15" x14ac:dyDescent="0.3">
      <c r="C38" s="7" t="s">
        <v>88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</row>
    <row r="39" spans="3:15" x14ac:dyDescent="0.3">
      <c r="C39" s="7" t="s">
        <v>89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</row>
    <row r="40" spans="3:15" x14ac:dyDescent="0.3">
      <c r="C40" s="8" t="s">
        <v>61</v>
      </c>
      <c r="D40" s="6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</row>
    <row r="41" spans="3:15" x14ac:dyDescent="0.3">
      <c r="C41" s="7" t="s">
        <v>67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</row>
    <row r="42" spans="3:15" ht="23.4" x14ac:dyDescent="0.3">
      <c r="C42" s="328" t="s">
        <v>55</v>
      </c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</row>
    <row r="43" spans="3:15" x14ac:dyDescent="0.3">
      <c r="C43" s="7" t="s">
        <v>170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</row>
    <row r="44" spans="3:15" x14ac:dyDescent="0.3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</sheetData>
  <sheetProtection sheet="1" objects="1" scenarios="1"/>
  <mergeCells count="2">
    <mergeCell ref="C3:O3"/>
    <mergeCell ref="C42:O4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5" sqref="G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147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B31:F31"/>
    <mergeCell ref="J31:N31"/>
    <mergeCell ref="G32:H32"/>
    <mergeCell ref="B29:C29"/>
    <mergeCell ref="J29:K29"/>
    <mergeCell ref="B30:C30"/>
    <mergeCell ref="J30:K30"/>
    <mergeCell ref="B28:F28"/>
    <mergeCell ref="J28:N28"/>
    <mergeCell ref="G28:H28"/>
    <mergeCell ref="P10:Q10"/>
    <mergeCell ref="J14:K14"/>
    <mergeCell ref="E4:F4"/>
    <mergeCell ref="M4:N4"/>
    <mergeCell ref="B6:B8"/>
    <mergeCell ref="F7:G7"/>
    <mergeCell ref="H7:I7"/>
    <mergeCell ref="B14:C14"/>
    <mergeCell ref="B10:B12"/>
    <mergeCell ref="E10:F10"/>
    <mergeCell ref="H10:I10"/>
    <mergeCell ref="M10:N10"/>
    <mergeCell ref="D7:E7"/>
    <mergeCell ref="L7:M7"/>
    <mergeCell ref="N7:O7"/>
    <mergeCell ref="O4:P4"/>
    <mergeCell ref="P7:Q7"/>
    <mergeCell ref="D8:E8"/>
    <mergeCell ref="L8:M8"/>
    <mergeCell ref="B9:C9"/>
    <mergeCell ref="J9:K9"/>
    <mergeCell ref="J6:J8"/>
    <mergeCell ref="B2:Q3"/>
    <mergeCell ref="B4:C5"/>
    <mergeCell ref="J4:K5"/>
    <mergeCell ref="E5:F5"/>
    <mergeCell ref="M5:N5"/>
    <mergeCell ref="O5:P5"/>
    <mergeCell ref="G4:H4"/>
    <mergeCell ref="G5:H5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B15:C15"/>
    <mergeCell ref="E15:F15"/>
    <mergeCell ref="J15:K15"/>
    <mergeCell ref="M15:N15"/>
    <mergeCell ref="J10:J12"/>
    <mergeCell ref="J13:K13"/>
    <mergeCell ref="B13:C13"/>
    <mergeCell ref="P22:Q22"/>
    <mergeCell ref="B26:C26"/>
    <mergeCell ref="J26:K26"/>
    <mergeCell ref="P19:Q19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N19:O19"/>
    <mergeCell ref="B25:C25"/>
    <mergeCell ref="B27:C27"/>
    <mergeCell ref="E27:F27"/>
    <mergeCell ref="J27:K27"/>
    <mergeCell ref="M27:N27"/>
    <mergeCell ref="H22:I22"/>
    <mergeCell ref="J22:J24"/>
    <mergeCell ref="M22:N22"/>
    <mergeCell ref="J25:K25"/>
    <mergeCell ref="B22:B24"/>
    <mergeCell ref="E22:F22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0438" priority="421" timePeriod="today">
      <formula>FLOOR(F7,1)=TODAY()</formula>
    </cfRule>
  </conditionalFormatting>
  <conditionalFormatting sqref="F19">
    <cfRule type="timePeriod" dxfId="10437" priority="420" timePeriod="today">
      <formula>FLOOR(F19,1)=TODAY()</formula>
    </cfRule>
  </conditionalFormatting>
  <conditionalFormatting sqref="D38 G38">
    <cfRule type="timePeriod" dxfId="10436" priority="419" timePeriod="today">
      <formula>FLOOR(D38,1)=TODAY()</formula>
    </cfRule>
  </conditionalFormatting>
  <conditionalFormatting sqref="D49 G49 E44:F44 D42:E42 F41 H41">
    <cfRule type="timePeriod" dxfId="10435" priority="416" timePeriod="today">
      <formula>FLOOR(D41,1)=TODAY()</formula>
    </cfRule>
  </conditionalFormatting>
  <conditionalFormatting sqref="H41:I41">
    <cfRule type="expression" dxfId="10434" priority="415">
      <formula>D41</formula>
    </cfRule>
  </conditionalFormatting>
  <conditionalFormatting sqref="D41">
    <cfRule type="timePeriod" dxfId="10433" priority="414" timePeriod="today">
      <formula>FLOOR(D41,1)=TODAY()</formula>
    </cfRule>
  </conditionalFormatting>
  <conditionalFormatting sqref="N7">
    <cfRule type="timePeriod" dxfId="10432" priority="413" timePeriod="today">
      <formula>FLOOR(N7,1)=TODAY()</formula>
    </cfRule>
  </conditionalFormatting>
  <conditionalFormatting sqref="N19">
    <cfRule type="timePeriod" dxfId="10431" priority="412" timePeriod="today">
      <formula>FLOOR(N19,1)=TODAY()</formula>
    </cfRule>
  </conditionalFormatting>
  <conditionalFormatting sqref="Q20">
    <cfRule type="expression" dxfId="10430" priority="411">
      <formula>O20=(M21+O21+Q21)</formula>
    </cfRule>
  </conditionalFormatting>
  <conditionalFormatting sqref="D7">
    <cfRule type="timePeriod" dxfId="10429" priority="297" timePeriod="today">
      <formula>FLOOR(D7,1)=TODAY()</formula>
    </cfRule>
    <cfRule type="expression" dxfId="10428" priority="401">
      <formula>AND(D7&gt;=TODAY(),D7&lt;=TODAY()+1)</formula>
    </cfRule>
  </conditionalFormatting>
  <conditionalFormatting sqref="D7:E7">
    <cfRule type="expression" dxfId="10427" priority="257">
      <formula>$H7&lt;&gt;""</formula>
    </cfRule>
    <cfRule type="expression" dxfId="10426" priority="410">
      <formula>AND(TODAY()&gt;=$D$6+4,$H$7&lt;&gt;"")</formula>
    </cfRule>
  </conditionalFormatting>
  <conditionalFormatting sqref="D8:E8">
    <cfRule type="expression" dxfId="10425" priority="400">
      <formula>$I8&lt;&gt;""</formula>
    </cfRule>
    <cfRule type="timePeriod" dxfId="10424" priority="406" timePeriod="today">
      <formula>FLOOR(D8,1)=TODAY()</formula>
    </cfRule>
    <cfRule type="expression" dxfId="10423" priority="407">
      <formula>AND(D8&gt;=TODAY(),D8&lt;=TODAY()+1)</formula>
    </cfRule>
    <cfRule type="expression" dxfId="10422" priority="408">
      <formula>$H$7&lt;&gt;""</formula>
    </cfRule>
    <cfRule type="expression" dxfId="10421" priority="409">
      <formula>($E$9+$G$9+$I$9)=$G$8</formula>
    </cfRule>
  </conditionalFormatting>
  <conditionalFormatting sqref="E10:F10">
    <cfRule type="expression" dxfId="10420" priority="226">
      <formula>AND(SUM(E9,G9,I9)&lt;&gt;0,SUM(E9,G9,I9)=G8)</formula>
    </cfRule>
    <cfRule type="expression" dxfId="10419" priority="402">
      <formula>$H10&lt;&gt;""</formula>
    </cfRule>
    <cfRule type="timePeriod" dxfId="10418" priority="403" timePeriod="today">
      <formula>FLOOR(E10,1)=TODAY()</formula>
    </cfRule>
    <cfRule type="expression" dxfId="10417" priority="404">
      <formula>AND(E10&gt;=TODAY(),E10&lt;=TODAY()+1)</formula>
    </cfRule>
    <cfRule type="expression" dxfId="10416" priority="405">
      <formula>$I$8&lt;&gt;""</formula>
    </cfRule>
  </conditionalFormatting>
  <conditionalFormatting sqref="D12:I12">
    <cfRule type="timePeriod" dxfId="10415" priority="113" timePeriod="tomorrow">
      <formula>FLOOR(D12,1)=TODAY()+1</formula>
    </cfRule>
    <cfRule type="expression" dxfId="10414" priority="114">
      <formula>D$13&lt;&gt;""</formula>
    </cfRule>
    <cfRule type="expression" dxfId="10413" priority="115">
      <formula>D$12&lt;=TODAY()</formula>
    </cfRule>
  </conditionalFormatting>
  <conditionalFormatting sqref="D13:I13">
    <cfRule type="expression" dxfId="10412" priority="163">
      <formula>AND(D11&lt;&gt;"",YEAR($D11)=2019)</formula>
    </cfRule>
    <cfRule type="expression" dxfId="10411" priority="256">
      <formula>AND(D11&lt;&gt;"",YEAR($D11)=2020)</formula>
    </cfRule>
    <cfRule type="expression" dxfId="10410" priority="395">
      <formula>AND($D$11&lt;&gt;"",YEAR($D11)=2021)</formula>
    </cfRule>
    <cfRule type="expression" dxfId="10409" priority="396">
      <formula>AND(D11&lt;&gt;"",YEAR($D11)=2022)</formula>
    </cfRule>
    <cfRule type="expression" dxfId="10408" priority="397">
      <formula>AND(D11&lt;&gt;"",YEAR($D11)=2023)</formula>
    </cfRule>
    <cfRule type="expression" dxfId="10407" priority="398">
      <formula>AND(D11&lt;&gt;"",YEAR($D11)=2018)</formula>
    </cfRule>
  </conditionalFormatting>
  <conditionalFormatting sqref="D15">
    <cfRule type="expression" dxfId="10406" priority="130">
      <formula>AND(D15&gt;=TODAY(),D15&lt;=TODAY()+2)</formula>
    </cfRule>
    <cfRule type="expression" dxfId="10405" priority="155">
      <formula>AND(TODAY()&gt;=$H$10+6,TODAY()&lt;=$D$15-2)</formula>
    </cfRule>
  </conditionalFormatting>
  <conditionalFormatting sqref="I15">
    <cfRule type="cellIs" dxfId="10404" priority="305" operator="lessThan">
      <formula>1</formula>
    </cfRule>
  </conditionalFormatting>
  <conditionalFormatting sqref="I15">
    <cfRule type="expression" dxfId="10403" priority="394">
      <formula>IF(AND(E14="",G14="",I14="",(D11:I11)=""),"",IF(E14+G14+I14&lt;&gt;SUM(D11:I11),G15&lt;=TODAY()))</formula>
    </cfRule>
  </conditionalFormatting>
  <conditionalFormatting sqref="H7:I7">
    <cfRule type="expression" dxfId="10402" priority="391">
      <formula>$D8&lt;&gt;""</formula>
    </cfRule>
    <cfRule type="expression" dxfId="10401" priority="392">
      <formula>AND(H7="",D7&lt;&gt;"",D7&lt;=TODAY())</formula>
    </cfRule>
    <cfRule type="timePeriod" dxfId="10400" priority="393" timePeriod="today">
      <formula>FLOOR(H7,1)=TODAY()</formula>
    </cfRule>
  </conditionalFormatting>
  <conditionalFormatting sqref="I8">
    <cfRule type="expression" dxfId="10399" priority="390">
      <formula>G8=(E9+G9+I9)</formula>
    </cfRule>
  </conditionalFormatting>
  <conditionalFormatting sqref="H10">
    <cfRule type="expression" dxfId="10398" priority="386">
      <formula>(E9+G9+I9)=G8</formula>
    </cfRule>
  </conditionalFormatting>
  <conditionalFormatting sqref="H10:I10">
    <cfRule type="expression" dxfId="10397" priority="387">
      <formula>AND(H10="",E10&lt;&gt;"",E10&lt;=TODAY())</formula>
    </cfRule>
    <cfRule type="notContainsBlanks" dxfId="10396" priority="388">
      <formula>LEN(TRIM(H10))&gt;0</formula>
    </cfRule>
    <cfRule type="expression" dxfId="10395" priority="389">
      <formula>E10=TODAY()</formula>
    </cfRule>
  </conditionalFormatting>
  <conditionalFormatting sqref="D19">
    <cfRule type="timePeriod" dxfId="10394" priority="295" timePeriod="today">
      <formula>FLOOR(D19,1)=TODAY()</formula>
    </cfRule>
    <cfRule type="expression" dxfId="10393" priority="373">
      <formula>AND(D19&gt;=TODAY(),D19&lt;=TODAY()+1)</formula>
    </cfRule>
  </conditionalFormatting>
  <conditionalFormatting sqref="D19:E19">
    <cfRule type="expression" dxfId="10392" priority="287">
      <formula>$H19&lt;&gt;""</formula>
    </cfRule>
    <cfRule type="expression" dxfId="10391" priority="381">
      <formula>AND(TODAY()&gt;=$D$18+4,$H$19&lt;&gt;"")</formula>
    </cfRule>
  </conditionalFormatting>
  <conditionalFormatting sqref="D20">
    <cfRule type="expression" dxfId="10390" priority="380">
      <formula>AND(D20&gt;=TODAY(),D20&lt;=TODAY()+1)</formula>
    </cfRule>
  </conditionalFormatting>
  <conditionalFormatting sqref="D20:E20">
    <cfRule type="expression" dxfId="10389" priority="378">
      <formula>$I20&lt;&gt;""</formula>
    </cfRule>
    <cfRule type="timePeriod" dxfId="10388" priority="379" timePeriod="today">
      <formula>FLOOR(D20,1)=TODAY()</formula>
    </cfRule>
    <cfRule type="expression" dxfId="10387" priority="382">
      <formula>$H$19&lt;&gt;""</formula>
    </cfRule>
    <cfRule type="expression" dxfId="10386" priority="383">
      <formula>($E$21+$G$21+$I$21)=$G$20</formula>
    </cfRule>
  </conditionalFormatting>
  <conditionalFormatting sqref="E22:F22">
    <cfRule type="expression" dxfId="10385" priority="304">
      <formula>AND(SUM(E21,G21,I21)&lt;&gt;0,SUM(E21,G21,I21)=G20)</formula>
    </cfRule>
    <cfRule type="expression" dxfId="10384" priority="374">
      <formula>$H22&lt;&gt;""</formula>
    </cfRule>
    <cfRule type="timePeriod" dxfId="10383" priority="375" timePeriod="today">
      <formula>FLOOR(E22,1)=TODAY()</formula>
    </cfRule>
    <cfRule type="expression" dxfId="10382" priority="376">
      <formula>AND(E22&gt;=TODAY(),E22&lt;=TODAY()+1)</formula>
    </cfRule>
    <cfRule type="expression" dxfId="10381" priority="377">
      <formula>$I$20&lt;&gt;""</formula>
    </cfRule>
  </conditionalFormatting>
  <conditionalFormatting sqref="D24:I24">
    <cfRule type="timePeriod" dxfId="10380" priority="137" timePeriod="tomorrow">
      <formula>FLOOR(D24,1)=TODAY()+1</formula>
    </cfRule>
    <cfRule type="expression" dxfId="10379" priority="142">
      <formula>D$24&lt;=TODAY()</formula>
    </cfRule>
  </conditionalFormatting>
  <conditionalFormatting sqref="D24:I24">
    <cfRule type="expression" dxfId="10378" priority="107">
      <formula>D$25&lt;&gt;""</formula>
    </cfRule>
  </conditionalFormatting>
  <conditionalFormatting sqref="D25:I25">
    <cfRule type="expression" dxfId="10377" priority="194">
      <formula>AND(D23&lt;&gt;"",YEAR($D23)=2018)</formula>
    </cfRule>
    <cfRule type="expression" dxfId="10376" priority="261">
      <formula>AND(D23&lt;&gt;"",YEAR($D23)=2019)</formula>
    </cfRule>
    <cfRule type="expression" dxfId="10375" priority="368">
      <formula>AND(D23&lt;&gt;"",YEAR($D23)=2020)</formula>
    </cfRule>
    <cfRule type="expression" dxfId="10374" priority="369">
      <formula>AND(D23&lt;&gt;"",YEAR($D23)=2021)</formula>
    </cfRule>
    <cfRule type="expression" dxfId="10373" priority="370">
      <formula>AND(D23&lt;&gt;"",YEAR($D23)=2022)</formula>
    </cfRule>
    <cfRule type="expression" dxfId="10372" priority="371">
      <formula>AND(D23&lt;&gt;"",YEAR($D23)=2023)</formula>
    </cfRule>
  </conditionalFormatting>
  <conditionalFormatting sqref="D27">
    <cfRule type="expression" dxfId="10371" priority="128">
      <formula>AND(D27&gt;=TODAY(),D27&lt;=TODAY()+2)</formula>
    </cfRule>
    <cfRule type="expression" dxfId="10370" priority="139">
      <formula>AND(TODAY()&gt;=$H$22+6,TODAY()&lt;=$D$27-2)</formula>
    </cfRule>
  </conditionalFormatting>
  <conditionalFormatting sqref="H19">
    <cfRule type="timePeriod" dxfId="10369" priority="366" timePeriod="today">
      <formula>FLOOR(H19,1)=TODAY()</formula>
    </cfRule>
  </conditionalFormatting>
  <conditionalFormatting sqref="H19:I19">
    <cfRule type="expression" dxfId="10368" priority="364">
      <formula>$D20&lt;&gt;""</formula>
    </cfRule>
    <cfRule type="expression" dxfId="10367" priority="365">
      <formula>AND(H19="",D19&lt;&gt;"",D19&lt;=TODAY())</formula>
    </cfRule>
  </conditionalFormatting>
  <conditionalFormatting sqref="I20">
    <cfRule type="expression" dxfId="10366" priority="363">
      <formula>G20=(E21+G21+I21)</formula>
    </cfRule>
  </conditionalFormatting>
  <conditionalFormatting sqref="H22:I22">
    <cfRule type="expression" dxfId="10365" priority="359">
      <formula>(E21+G21+I21)=G20</formula>
    </cfRule>
    <cfRule type="expression" dxfId="10364" priority="360">
      <formula>AND(H22="",E22&lt;&gt;"",E22&lt;=TODAY())</formula>
    </cfRule>
    <cfRule type="notContainsBlanks" dxfId="10363" priority="361">
      <formula>LEN(TRIM(H22))&gt;0</formula>
    </cfRule>
    <cfRule type="expression" dxfId="10362" priority="362">
      <formula>E22=TODAY()</formula>
    </cfRule>
  </conditionalFormatting>
  <conditionalFormatting sqref="I27">
    <cfRule type="cellIs" dxfId="10361" priority="357" operator="lessThan">
      <formula>1</formula>
    </cfRule>
  </conditionalFormatting>
  <conditionalFormatting sqref="I27">
    <cfRule type="expression" dxfId="10360" priority="358">
      <formula>IF(AND(E26="",G26="",I26="",(D23:I23)=""),"",IF(E26+G26+I26&lt;&gt;SUM(D23:I23),G27&lt;=TODAY()))</formula>
    </cfRule>
  </conditionalFormatting>
  <conditionalFormatting sqref="L7">
    <cfRule type="timePeriod" dxfId="10359" priority="294" timePeriod="today">
      <formula>FLOOR(L7,1)=TODAY()</formula>
    </cfRule>
    <cfRule type="expression" dxfId="10358" priority="303">
      <formula>AND(L7&gt;=TODAY(),L7&lt;=TODAY()+1)</formula>
    </cfRule>
  </conditionalFormatting>
  <conditionalFormatting sqref="L7:M7">
    <cfRule type="expression" dxfId="10357" priority="288">
      <formula>$P7&lt;&gt;""</formula>
    </cfRule>
    <cfRule type="expression" dxfId="10356" priority="353">
      <formula>AND(TODAY()&gt;=$L$6+4,$P$7&lt;&gt;"")</formula>
    </cfRule>
  </conditionalFormatting>
  <conditionalFormatting sqref="L8">
    <cfRule type="expression" dxfId="10355" priority="352">
      <formula>AND(L8&gt;=TODAY(),L8&lt;=TODAY()+1)</formula>
    </cfRule>
  </conditionalFormatting>
  <conditionalFormatting sqref="L8:M8">
    <cfRule type="expression" dxfId="10354" priority="350">
      <formula>$Q$8&lt;&gt;""</formula>
    </cfRule>
    <cfRule type="timePeriod" dxfId="10353" priority="351" timePeriod="today">
      <formula>FLOOR(L8,1)=TODAY()</formula>
    </cfRule>
    <cfRule type="expression" dxfId="10352" priority="354">
      <formula>$P$7&lt;&gt;""</formula>
    </cfRule>
    <cfRule type="expression" dxfId="10351" priority="355">
      <formula>($M$9+$O$9+$Q$9)=$O$8</formula>
    </cfRule>
  </conditionalFormatting>
  <conditionalFormatting sqref="M10:N10">
    <cfRule type="expression" dxfId="10350" priority="301">
      <formula>"ET(SOMME(M8;O8;Q8)&lt;&gt;0;SOMME(M8;O8;Q9)=O7)  "</formula>
    </cfRule>
    <cfRule type="expression" dxfId="10349" priority="346">
      <formula>$P10&lt;&gt;""</formula>
    </cfRule>
    <cfRule type="timePeriod" dxfId="10348" priority="347" timePeriod="today">
      <formula>FLOOR(M10,1)=TODAY()</formula>
    </cfRule>
    <cfRule type="expression" dxfId="10347" priority="348">
      <formula>AND(M10&gt;=TODAY(),M10&lt;=TODAY()+1)</formula>
    </cfRule>
    <cfRule type="expression" dxfId="10346" priority="349">
      <formula>$Q$8&lt;&gt;""</formula>
    </cfRule>
  </conditionalFormatting>
  <conditionalFormatting sqref="L13:Q13">
    <cfRule type="expression" dxfId="10345" priority="183">
      <formula>AND(L11&lt;&gt;"",YEAR($L11)=2018)</formula>
    </cfRule>
    <cfRule type="expression" dxfId="10344" priority="243">
      <formula>AND(L11&lt;&gt;"",YEAR($L11)=2019)</formula>
    </cfRule>
    <cfRule type="expression" dxfId="10343" priority="342">
      <formula>AND(L11&lt;&gt;"",YEAR($L11)=2020)</formula>
    </cfRule>
    <cfRule type="expression" dxfId="10342" priority="343">
      <formula>AND(L11&lt;&gt;"",YEAR($L11)=2021)</formula>
    </cfRule>
    <cfRule type="expression" dxfId="10341" priority="344">
      <formula>AND(L11&lt;&gt;"",YEAR($L11)=2022)</formula>
    </cfRule>
    <cfRule type="expression" dxfId="10340" priority="345">
      <formula>AND(L11&lt;&gt;"",YEAR($L11)=2023)</formula>
    </cfRule>
  </conditionalFormatting>
  <conditionalFormatting sqref="L15">
    <cfRule type="expression" dxfId="10339" priority="129">
      <formula>AND(L15&gt;=TODAY(),L15&lt;=TODAY()+2)</formula>
    </cfRule>
    <cfRule type="expression" dxfId="10338" priority="143">
      <formula>AND(TODAY()&gt;=$P$10+6,TODAY()&lt;=$L$15-2)</formula>
    </cfRule>
  </conditionalFormatting>
  <conditionalFormatting sqref="P7">
    <cfRule type="timePeriod" dxfId="10337" priority="340" timePeriod="today">
      <formula>FLOOR(P7,1)=TODAY()</formula>
    </cfRule>
  </conditionalFormatting>
  <conditionalFormatting sqref="P7:Q7">
    <cfRule type="expression" dxfId="10336" priority="338">
      <formula>$L8&lt;&gt;""</formula>
    </cfRule>
    <cfRule type="expression" dxfId="10335" priority="339">
      <formula>AND(P7="",L7&lt;&gt;"",L7&lt;=TODAY())</formula>
    </cfRule>
  </conditionalFormatting>
  <conditionalFormatting sqref="Q8">
    <cfRule type="expression" dxfId="10334" priority="337">
      <formula>O8=(M9+O9+Q9)</formula>
    </cfRule>
  </conditionalFormatting>
  <conditionalFormatting sqref="P10:Q10">
    <cfRule type="expression" dxfId="10333" priority="333">
      <formula>(M9+O9+Q9)=O8</formula>
    </cfRule>
    <cfRule type="expression" dxfId="10332" priority="334">
      <formula>AND(P10="",M10&lt;&gt;"",M10&lt;=TODAY())</formula>
    </cfRule>
    <cfRule type="notContainsBlanks" dxfId="10331" priority="335">
      <formula>LEN(TRIM(P10))&gt;0</formula>
    </cfRule>
    <cfRule type="expression" dxfId="10330" priority="336">
      <formula>M10=TODAY()</formula>
    </cfRule>
  </conditionalFormatting>
  <conditionalFormatting sqref="Q15">
    <cfRule type="cellIs" dxfId="10329" priority="331" operator="lessThan">
      <formula>1</formula>
    </cfRule>
  </conditionalFormatting>
  <conditionalFormatting sqref="Q15">
    <cfRule type="expression" dxfId="10328" priority="332">
      <formula>IF(AND(M14="",O14="",Q14="",(L11:Q11)=""),"",IF(M14+O14+Q14&lt;&gt;SUM(L11:Q11),O15&lt;=TODAY()))</formula>
    </cfRule>
  </conditionalFormatting>
  <conditionalFormatting sqref="L19">
    <cfRule type="timePeriod" dxfId="10327" priority="293" timePeriod="today">
      <formula>FLOOR(L19,1)=TODAY()</formula>
    </cfRule>
    <cfRule type="expression" dxfId="10326" priority="300">
      <formula>AND(L19&gt;=TODAY(),L19&lt;=TODAY()+1)</formula>
    </cfRule>
  </conditionalFormatting>
  <conditionalFormatting sqref="L19:M19">
    <cfRule type="expression" dxfId="10325" priority="286">
      <formula>$P19&lt;&gt;""</formula>
    </cfRule>
    <cfRule type="expression" dxfId="10324" priority="327">
      <formula>AND(TODAY()&gt;=$L$18+4,$P$19&lt;&gt;"")</formula>
    </cfRule>
  </conditionalFormatting>
  <conditionalFormatting sqref="L20:M20">
    <cfRule type="expression" dxfId="10323" priority="324">
      <formula>$Q20&lt;&gt;""</formula>
    </cfRule>
    <cfRule type="timePeriod" dxfId="10322" priority="325" timePeriod="today">
      <formula>FLOOR(L20,1)=TODAY()</formula>
    </cfRule>
    <cfRule type="expression" dxfId="10321" priority="326">
      <formula>AND(L20&gt;=TODAY(),L20&lt;=TODAY()+1)</formula>
    </cfRule>
    <cfRule type="expression" dxfId="10320" priority="328">
      <formula>$P$19&lt;&gt;""</formula>
    </cfRule>
    <cfRule type="expression" dxfId="10319" priority="329">
      <formula>($M$21+$O$21+$Q$21)=$O$20</formula>
    </cfRule>
  </conditionalFormatting>
  <conditionalFormatting sqref="M22:N22">
    <cfRule type="expression" dxfId="10318" priority="298">
      <formula>AND(SUM(M21,O21,Q21)&lt;&gt;0,SUM(M21,O21,Q21)=O20)</formula>
    </cfRule>
    <cfRule type="expression" dxfId="10317" priority="320">
      <formula>$P22&lt;&gt;""</formula>
    </cfRule>
    <cfRule type="timePeriod" dxfId="10316" priority="321" timePeriod="today">
      <formula>FLOOR(M22,1)=TODAY()</formula>
    </cfRule>
    <cfRule type="expression" dxfId="10315" priority="322">
      <formula>AND(M22&gt;=TODAY(),M22&lt;=TODAY()+1)</formula>
    </cfRule>
    <cfRule type="expression" dxfId="10314" priority="323">
      <formula>$Q$20&lt;&gt;""</formula>
    </cfRule>
  </conditionalFormatting>
  <conditionalFormatting sqref="L25:Q25">
    <cfRule type="expression" dxfId="10313" priority="157">
      <formula>AND(L23&lt;&gt;"",YEAR($L23)=2023)</formula>
    </cfRule>
    <cfRule type="expression" dxfId="10312" priority="230">
      <formula>AND(L23&lt;&gt;"",YEAR($L23)=2022)</formula>
    </cfRule>
    <cfRule type="expression" dxfId="10311" priority="316">
      <formula>AND(L23&lt;&gt;"",YEAR($L23)=2021)</formula>
    </cfRule>
    <cfRule type="expression" dxfId="10310" priority="317">
      <formula>AND(L23&lt;&gt;"",YEAR($L23)=2020)</formula>
    </cfRule>
    <cfRule type="expression" dxfId="10309" priority="318">
      <formula>AND(L23&lt;&gt;"",YEAR($L23)=2019)</formula>
    </cfRule>
    <cfRule type="expression" dxfId="10308" priority="319">
      <formula>AND(L23&lt;&gt;"",YEAR($L23)=2018)</formula>
    </cfRule>
  </conditionalFormatting>
  <conditionalFormatting sqref="L27">
    <cfRule type="expression" dxfId="10307" priority="131">
      <formula>AND(L27&gt;=TODAY(),L27&lt;=TODAY()+2)</formula>
    </cfRule>
    <cfRule type="expression" dxfId="10306" priority="179">
      <formula>AND(TODAY()&gt;=$P$22+6,TODAY()&lt;=$L$27-2)</formula>
    </cfRule>
  </conditionalFormatting>
  <conditionalFormatting sqref="P19">
    <cfRule type="timePeriod" dxfId="10305" priority="314" timePeriod="today">
      <formula>FLOOR(P19,1)=TODAY()</formula>
    </cfRule>
  </conditionalFormatting>
  <conditionalFormatting sqref="P19:Q19">
    <cfRule type="expression" dxfId="10304" priority="312">
      <formula>$L20&lt;&gt;""</formula>
    </cfRule>
    <cfRule type="expression" dxfId="10303" priority="313">
      <formula>AND(P19="",L19&lt;&gt;"",L19&lt;=TODAY())</formula>
    </cfRule>
  </conditionalFormatting>
  <conditionalFormatting sqref="P22:Q22">
    <cfRule type="expression" dxfId="10302" priority="308">
      <formula>(M21+O21+Q21)=O20</formula>
    </cfRule>
    <cfRule type="expression" dxfId="10301" priority="309">
      <formula>AND(P22="",M22&lt;&gt;"",M22&lt;=TODAY())</formula>
    </cfRule>
    <cfRule type="notContainsBlanks" dxfId="10300" priority="310">
      <formula>LEN(TRIM(P22))&gt;0</formula>
    </cfRule>
    <cfRule type="expression" dxfId="10299" priority="311">
      <formula>M22=TODAY()</formula>
    </cfRule>
  </conditionalFormatting>
  <conditionalFormatting sqref="Q27">
    <cfRule type="cellIs" dxfId="10298" priority="306" operator="lessThan">
      <formula>1</formula>
    </cfRule>
  </conditionalFormatting>
  <conditionalFormatting sqref="Q27">
    <cfRule type="expression" dxfId="10297" priority="307">
      <formula>IF(AND(M26="",O26="",Q26="",(L23:Q23)=""),"",IF(M26+O26+Q26&lt;&gt;SUM(L23:Q23),O27&lt;=TODAY()))</formula>
    </cfRule>
  </conditionalFormatting>
  <conditionalFormatting sqref="D6:I15">
    <cfRule type="expression" dxfId="10296" priority="211">
      <formula>AND(($E$14+$G$14+$I$14)&lt;&gt;"",COUNTA($D$11:$I$11)&gt;0,COUNTA($D$11:$I$11)=($E$14+$G$14+$I$14))</formula>
    </cfRule>
  </conditionalFormatting>
  <conditionalFormatting sqref="D18:I27">
    <cfRule type="expression" dxfId="10295" priority="158">
      <formula>AND(($E$26+$G$26+$I$26)&lt;&gt;"",COUNTA($D$23:$I$23)&gt;0,COUNTA($D$23:$I$23)=($E$26+$G$26+$I$26))</formula>
    </cfRule>
  </conditionalFormatting>
  <conditionalFormatting sqref="L12:Q12">
    <cfRule type="timePeriod" dxfId="10294" priority="144" timePeriod="tomorrow">
      <formula>FLOOR(L12,1)=TODAY()+1</formula>
    </cfRule>
    <cfRule type="expression" dxfId="10293" priority="146">
      <formula>L$12&lt;=TODAY()</formula>
    </cfRule>
  </conditionalFormatting>
  <conditionalFormatting sqref="L12:Q12">
    <cfRule type="expression" dxfId="10292" priority="101">
      <formula>L$13&lt;&gt;""</formula>
    </cfRule>
  </conditionalFormatting>
  <conditionalFormatting sqref="L6:Q15">
    <cfRule type="expression" dxfId="10291" priority="160">
      <formula>AND(($M$14+$O$14+$Q$14)&lt;&gt;"",COUNTA($L$11:$Q$11)&gt;0,COUNTA($L$11:$Q$11)=($M$14+$O$14+$Q$14))</formula>
    </cfRule>
  </conditionalFormatting>
  <conditionalFormatting sqref="L24:Q24">
    <cfRule type="expression" dxfId="10290" priority="133">
      <formula>L$24&lt;=TODAY()</formula>
    </cfRule>
    <cfRule type="timePeriod" dxfId="10289" priority="170" timePeriod="tomorrow">
      <formula>FLOOR(L24,1)=TODAY()+1</formula>
    </cfRule>
  </conditionalFormatting>
  <conditionalFormatting sqref="L24:Q24">
    <cfRule type="expression" dxfId="10288" priority="95">
      <formula>L$25&lt;&gt;""</formula>
    </cfRule>
  </conditionalFormatting>
  <conditionalFormatting sqref="L18:Q27">
    <cfRule type="expression" dxfId="10287" priority="156">
      <formula>AND(($M$26+$O$26+$Q$26)&lt;&gt;"",COUNTA($L$23:$Q$23)&gt;0,COUNTA($L$23:$Q$23)=($M$26+$O$26+$Q$26))</formula>
    </cfRule>
  </conditionalFormatting>
  <conditionalFormatting sqref="D6:I10">
    <cfRule type="expression" dxfId="10286" priority="154">
      <formula>AND($E$9&lt;&gt;"",$G$9&lt;&gt;"",$I$9&lt;&gt;"",$G$8&lt;&gt;"",$E$9+$G$9+$I$9=$G$8)</formula>
    </cfRule>
  </conditionalFormatting>
  <conditionalFormatting sqref="D18:I22">
    <cfRule type="expression" dxfId="10285" priority="151">
      <formula>AND($E$21&lt;&gt;"",$G$21&lt;&gt;"",$I$21&lt;&gt;"",$G$20&lt;&gt;"",$E$21+$G$21+$I$21=$G$20)</formula>
    </cfRule>
  </conditionalFormatting>
  <conditionalFormatting sqref="L6:Q10">
    <cfRule type="expression" dxfId="10284" priority="153">
      <formula>AND($M$9&lt;&gt;"",$O$9&lt;&gt;"",$Q$9&lt;&gt;"",$O$8&lt;&gt;"",$M$9+$O$9+$Q$9=$O$8)</formula>
    </cfRule>
  </conditionalFormatting>
  <conditionalFormatting sqref="L18:Q22">
    <cfRule type="expression" dxfId="10283" priority="149">
      <formula>AND($M$21&lt;&gt;"",$O$21&lt;&gt;"",$Q$21&lt;&gt;"",$O$20&lt;&gt;"",$M$21+$O$21+$Q$21=$O$20)</formula>
    </cfRule>
  </conditionalFormatting>
  <conditionalFormatting sqref="M5:N5">
    <cfRule type="expression" dxfId="10282" priority="88">
      <formula>$M$5&lt;&gt;""</formula>
    </cfRule>
    <cfRule type="expression" dxfId="10281" priority="93">
      <formula>OR(D27&lt;=TODAY()-2,Q5&lt;=TODAY()-2)</formula>
    </cfRule>
    <cfRule type="expression" dxfId="10280" priority="290">
      <formula>$M$4&lt;&gt;""</formula>
    </cfRule>
    <cfRule type="expression" dxfId="10279" priority="292">
      <formula>OR($E$21+$G$21+$I$21=$I$20,$E$26+$G$26+$I$26=$I$20,TODAY()&gt;=$D$27-2)</formula>
    </cfRule>
  </conditionalFormatting>
  <conditionalFormatting sqref="D6">
    <cfRule type="expression" dxfId="10278" priority="227">
      <formula>$D$6&lt;&gt;""</formula>
    </cfRule>
    <cfRule type="expression" dxfId="10277" priority="277">
      <formula>$D7=TODAY()</formula>
    </cfRule>
    <cfRule type="expression" dxfId="10276" priority="385">
      <formula>$I$5&lt;&gt;""</formula>
    </cfRule>
  </conditionalFormatting>
  <conditionalFormatting sqref="L6">
    <cfRule type="expression" dxfId="10275" priority="224">
      <formula>$L6&lt;&gt;""</formula>
    </cfRule>
    <cfRule type="expression" dxfId="10274" priority="341">
      <formula>$L$7=TODAY()</formula>
    </cfRule>
    <cfRule type="expression" dxfId="10273" priority="356">
      <formula>$Q$4&lt;&gt;""</formula>
    </cfRule>
  </conditionalFormatting>
  <conditionalFormatting sqref="D18">
    <cfRule type="expression" dxfId="10272" priority="275">
      <formula>$D$18&lt;&gt;""</formula>
    </cfRule>
    <cfRule type="expression" dxfId="10271" priority="384">
      <formula>$I16&lt;&gt;""</formula>
    </cfRule>
  </conditionalFormatting>
  <conditionalFormatting sqref="L18">
    <cfRule type="expression" dxfId="10270" priority="223">
      <formula>$L18&lt;&gt;""</formula>
    </cfRule>
    <cfRule type="expression" dxfId="10269" priority="315">
      <formula>$L$19=TODAY()</formula>
    </cfRule>
    <cfRule type="expression" dxfId="10268" priority="330">
      <formula>$Q$16&lt;&gt;""</formula>
    </cfRule>
  </conditionalFormatting>
  <conditionalFormatting sqref="E5">
    <cfRule type="expression" dxfId="10267" priority="281">
      <formula>$E5&lt;&gt;""</formula>
    </cfRule>
    <cfRule type="expression" dxfId="10266" priority="291">
      <formula>$E$4&lt;&gt;""</formula>
    </cfRule>
  </conditionalFormatting>
  <conditionalFormatting sqref="D11">
    <cfRule type="expression" dxfId="10265" priority="112">
      <formula>IF($I8&gt;=1,$H$10,"")</formula>
    </cfRule>
  </conditionalFormatting>
  <conditionalFormatting sqref="E11">
    <cfRule type="expression" dxfId="10264" priority="121">
      <formula>IF($I$8&gt;=2,$H$10,"")</formula>
    </cfRule>
    <cfRule type="expression" dxfId="10263" priority="201">
      <formula>$E11&lt;&gt;""</formula>
    </cfRule>
  </conditionalFormatting>
  <conditionalFormatting sqref="F11">
    <cfRule type="expression" dxfId="10262" priority="167">
      <formula>IF($I$8&gt;=3,$H$10,"")</formula>
    </cfRule>
    <cfRule type="expression" dxfId="10261" priority="207">
      <formula>$F$11&lt;&gt;""</formula>
    </cfRule>
  </conditionalFormatting>
  <conditionalFormatting sqref="G11">
    <cfRule type="expression" dxfId="10260" priority="197">
      <formula>IF($I$8&gt;=4,$H$10,"")</formula>
    </cfRule>
    <cfRule type="expression" dxfId="10259" priority="212">
      <formula>$G$11&lt;&gt;""</formula>
    </cfRule>
  </conditionalFormatting>
  <conditionalFormatting sqref="H11">
    <cfRule type="expression" dxfId="10258" priority="198">
      <formula>IF($I$8&gt;=5,$H$10,"")</formula>
    </cfRule>
    <cfRule type="expression" dxfId="10257" priority="213">
      <formula>$H$11&lt;&gt;""</formula>
    </cfRule>
  </conditionalFormatting>
  <conditionalFormatting sqref="I11">
    <cfRule type="expression" dxfId="10256" priority="199">
      <formula>IF($I$8&gt;=6,$H$10,"")</formula>
    </cfRule>
    <cfRule type="expression" dxfId="10255" priority="214">
      <formula>$I$11&lt;&gt;""</formula>
    </cfRule>
  </conditionalFormatting>
  <conditionalFormatting sqref="D23">
    <cfRule type="expression" dxfId="10254" priority="159">
      <formula>IF($I$20&gt;=1,$H$22,"")</formula>
    </cfRule>
  </conditionalFormatting>
  <conditionalFormatting sqref="E23">
    <cfRule type="expression" dxfId="10253" priority="193">
      <formula>IF($I$20&gt;=2,$H$22,"")</formula>
    </cfRule>
    <cfRule type="expression" dxfId="10252" priority="196">
      <formula>$E$23&lt;&gt;""</formula>
    </cfRule>
  </conditionalFormatting>
  <conditionalFormatting sqref="F23">
    <cfRule type="expression" dxfId="10251" priority="192">
      <formula>IF($I$20&gt;=3,$H$22,"")</formula>
    </cfRule>
    <cfRule type="expression" dxfId="10250" priority="202">
      <formula>$F$23&lt;&gt;""</formula>
    </cfRule>
  </conditionalFormatting>
  <conditionalFormatting sqref="G23">
    <cfRule type="expression" dxfId="10249" priority="191">
      <formula>IF($I$20&gt;=4,$H$22,"")</formula>
    </cfRule>
    <cfRule type="expression" dxfId="10248" priority="203">
      <formula>$G$23&lt;&gt;""</formula>
    </cfRule>
  </conditionalFormatting>
  <conditionalFormatting sqref="H23">
    <cfRule type="expression" dxfId="10247" priority="165">
      <formula>IF($I$20&gt;=5,$H$22,"")</formula>
    </cfRule>
    <cfRule type="expression" dxfId="10246" priority="204">
      <formula>$H$23&lt;&gt;""</formula>
    </cfRule>
  </conditionalFormatting>
  <conditionalFormatting sqref="I23">
    <cfRule type="expression" dxfId="10245" priority="106">
      <formula>IF($I$20&gt;=6,$H$22,"")</formula>
    </cfRule>
    <cfRule type="expression" dxfId="10244" priority="205">
      <formula>$I$23&lt;&gt;""</formula>
    </cfRule>
  </conditionalFormatting>
  <conditionalFormatting sqref="L11">
    <cfRule type="expression" dxfId="10243" priority="161">
      <formula>IF($Q8&gt;=1,$P$10,"")</formula>
    </cfRule>
  </conditionalFormatting>
  <conditionalFormatting sqref="M11">
    <cfRule type="expression" dxfId="10242" priority="100">
      <formula>IF($Q$8&gt;=2,$P$10,"")</formula>
    </cfRule>
    <cfRule type="expression" dxfId="10241" priority="185">
      <formula>$M$11&lt;&gt;""</formula>
    </cfRule>
  </conditionalFormatting>
  <conditionalFormatting sqref="N11">
    <cfRule type="expression" dxfId="10240" priority="166">
      <formula>IF($Q$8&gt;=3,$P$10,"")</formula>
    </cfRule>
    <cfRule type="expression" dxfId="10239" priority="186">
      <formula>$N$11&lt;&gt;""</formula>
    </cfRule>
  </conditionalFormatting>
  <conditionalFormatting sqref="O11">
    <cfRule type="expression" dxfId="10238" priority="182">
      <formula>IF($Q$8&gt;=4,$P$10,"")</formula>
    </cfRule>
    <cfRule type="expression" dxfId="10237" priority="187">
      <formula>$O$11&lt;&gt;""</formula>
    </cfRule>
  </conditionalFormatting>
  <conditionalFormatting sqref="P11">
    <cfRule type="expression" dxfId="10236" priority="181">
      <formula>IF($Q$8&gt;=5,$P$10,"")</formula>
    </cfRule>
    <cfRule type="expression" dxfId="10235" priority="188">
      <formula>$P$11&lt;&gt;""</formula>
    </cfRule>
  </conditionalFormatting>
  <conditionalFormatting sqref="Q11">
    <cfRule type="expression" dxfId="10234" priority="180">
      <formula>IF($Q$8&gt;=6,$P$10,"")</formula>
    </cfRule>
    <cfRule type="expression" dxfId="10233" priority="189">
      <formula>$Q$11&lt;&gt;""</formula>
    </cfRule>
  </conditionalFormatting>
  <conditionalFormatting sqref="L23">
    <cfRule type="expression" dxfId="10232" priority="171">
      <formula>IF($Q$20&gt;=1,$P$22,"")</formula>
    </cfRule>
  </conditionalFormatting>
  <conditionalFormatting sqref="M23">
    <cfRule type="expression" dxfId="10231" priority="94">
      <formula>IF($Q$20&gt;=2,$P$22,"")</formula>
    </cfRule>
    <cfRule type="expression" dxfId="10230" priority="172">
      <formula>$M$23&lt;&gt;""</formula>
    </cfRule>
  </conditionalFormatting>
  <conditionalFormatting sqref="N23">
    <cfRule type="expression" dxfId="10229" priority="169">
      <formula>IF($Q$20&gt;=3,$P$22,"")</formula>
    </cfRule>
    <cfRule type="expression" dxfId="10228" priority="173">
      <formula>$N$23&lt;&gt;""</formula>
    </cfRule>
  </conditionalFormatting>
  <conditionalFormatting sqref="O23">
    <cfRule type="expression" dxfId="10227" priority="168">
      <formula>IF($Q$20&gt;=4,$P$22,"")</formula>
    </cfRule>
    <cfRule type="expression" dxfId="10226" priority="174">
      <formula>$O$23&lt;&gt;""</formula>
    </cfRule>
  </conditionalFormatting>
  <conditionalFormatting sqref="P23">
    <cfRule type="expression" dxfId="10225" priority="164">
      <formula>IF($Q$20&gt;=5,$P$22,"")</formula>
    </cfRule>
    <cfRule type="expression" dxfId="10224" priority="175">
      <formula>$P$23&lt;&gt;""</formula>
    </cfRule>
  </conditionalFormatting>
  <conditionalFormatting sqref="Q23">
    <cfRule type="expression" dxfId="10223" priority="127">
      <formula>IF($Q$20&gt;=6,$P$22,"")</formula>
    </cfRule>
    <cfRule type="expression" dxfId="10222" priority="176">
      <formula>$Q$23&lt;&gt;""</formula>
    </cfRule>
  </conditionalFormatting>
  <conditionalFormatting sqref="D11:I11">
    <cfRule type="expression" dxfId="10221" priority="69">
      <formula>D$11&lt;&gt;""</formula>
    </cfRule>
    <cfRule type="expression" dxfId="10220" priority="200">
      <formula>$H$10&lt;=TODAY()-2</formula>
    </cfRule>
  </conditionalFormatting>
  <conditionalFormatting sqref="L11:Q11">
    <cfRule type="expression" dxfId="10219" priority="68">
      <formula>L$11&lt;&gt;""</formula>
    </cfRule>
    <cfRule type="expression" dxfId="10218" priority="184">
      <formula>$P$10&lt;=TODAY()-2</formula>
    </cfRule>
  </conditionalFormatting>
  <conditionalFormatting sqref="D23:I23">
    <cfRule type="expression" dxfId="10217" priority="67">
      <formula>D$23&lt;&gt;""</formula>
    </cfRule>
    <cfRule type="expression" dxfId="10216" priority="195">
      <formula>$H$22&lt;=TODAY()-2</formula>
    </cfRule>
  </conditionalFormatting>
  <conditionalFormatting sqref="L23:Q23">
    <cfRule type="expression" dxfId="10215" priority="66">
      <formula>L$23&lt;&gt;""</formula>
    </cfRule>
    <cfRule type="expression" dxfId="10214" priority="177">
      <formula>$P$22&lt;=TODAY()-2</formula>
    </cfRule>
  </conditionalFormatting>
  <conditionalFormatting sqref="M12">
    <cfRule type="expression" dxfId="10213" priority="242">
      <formula>AND(TODAY()&gt;=$M$11,TODAY()&lt;=$M$12-1)</formula>
    </cfRule>
  </conditionalFormatting>
  <conditionalFormatting sqref="L12">
    <cfRule type="expression" dxfId="10212" priority="302">
      <formula>AND(TODAY()&gt;=$L$11,TODAY()&lt;=$L$12-1)</formula>
    </cfRule>
  </conditionalFormatting>
  <conditionalFormatting sqref="N12">
    <cfRule type="expression" dxfId="10211" priority="105">
      <formula>$N$12&lt;=TODAY()</formula>
    </cfRule>
    <cfRule type="expression" dxfId="10210" priority="220">
      <formula>AND(TODAY()&gt;=$N$11,TODAY()&lt;=$N$12-1)</formula>
    </cfRule>
  </conditionalFormatting>
  <conditionalFormatting sqref="O12">
    <cfRule type="expression" dxfId="10209" priority="104">
      <formula>$O$12&lt;=TODAY()</formula>
    </cfRule>
    <cfRule type="expression" dxfId="10208" priority="152">
      <formula>AND(TODAY()&gt;=$O$11,TODAY()&lt;=$O$12-1)</formula>
    </cfRule>
  </conditionalFormatting>
  <conditionalFormatting sqref="P12">
    <cfRule type="expression" dxfId="10207" priority="103">
      <formula>$P12&lt;=TODAY()</formula>
    </cfRule>
    <cfRule type="expression" dxfId="10206" priority="147">
      <formula>AND(TODAY()&gt;=$P$11,TODAY()&lt;=$P$12-1)</formula>
    </cfRule>
  </conditionalFormatting>
  <conditionalFormatting sqref="Q12">
    <cfRule type="expression" dxfId="10205" priority="102">
      <formula>$Q$12&lt;=TODAY()</formula>
    </cfRule>
    <cfRule type="expression" dxfId="10204" priority="145">
      <formula>AND(TODAY()&gt;=$Q$11,TODAY()&lt;=$Q$12-1)</formula>
    </cfRule>
  </conditionalFormatting>
  <conditionalFormatting sqref="D24">
    <cfRule type="expression" dxfId="10203" priority="372">
      <formula>AND(TODAY()&gt;=D23,TODAY()&lt;=D24-1)</formula>
    </cfRule>
  </conditionalFormatting>
  <conditionalFormatting sqref="E24">
    <cfRule type="expression" dxfId="10202" priority="140">
      <formula>$E$24&lt;=TODAY()</formula>
    </cfRule>
    <cfRule type="expression" dxfId="10201" priority="260">
      <formula>AND(TODAY()&gt;=$E$23,TODAY()&lt;=$E$24-1)</formula>
    </cfRule>
  </conditionalFormatting>
  <conditionalFormatting sqref="F24">
    <cfRule type="expression" dxfId="10200" priority="111">
      <formula>$F$24&lt;=TODAY()</formula>
    </cfRule>
    <cfRule type="expression" dxfId="10199" priority="221">
      <formula>AND(TODAY()&gt;=$F$23,TODAY()&lt;=$F$24-1)</formula>
    </cfRule>
  </conditionalFormatting>
  <conditionalFormatting sqref="G24">
    <cfRule type="expression" dxfId="10198" priority="110">
      <formula>$G$24&lt;=TODAY()</formula>
    </cfRule>
    <cfRule type="expression" dxfId="10197" priority="150">
      <formula>AND(TODAY()&gt;=$G$23,TODAY()&lt;=$G$24-1)</formula>
    </cfRule>
  </conditionalFormatting>
  <conditionalFormatting sqref="H24">
    <cfRule type="expression" dxfId="10196" priority="109">
      <formula>$H$24&lt;=TODAY()</formula>
    </cfRule>
    <cfRule type="expression" dxfId="10195" priority="141">
      <formula>AND(TODAY()&gt;=$H$23,TODAY()&lt;=$H$24-1)</formula>
    </cfRule>
  </conditionalFormatting>
  <conditionalFormatting sqref="I24">
    <cfRule type="expression" dxfId="10194" priority="108">
      <formula>$I$24&lt;=TODAY()</formula>
    </cfRule>
    <cfRule type="expression" dxfId="10193" priority="138">
      <formula>AND(TODAY()&gt;=$I$23,TODAY()&lt;=$I$24-1)</formula>
    </cfRule>
  </conditionalFormatting>
  <conditionalFormatting sqref="L24">
    <cfRule type="expression" dxfId="10192" priority="299">
      <formula>AND(TODAY()&gt;=$L$23,TODAY()&lt;=$L$24-1)</formula>
    </cfRule>
  </conditionalFormatting>
  <conditionalFormatting sqref="M24">
    <cfRule type="expression" dxfId="10191" priority="132">
      <formula>$M$24&lt;=TODAY()</formula>
    </cfRule>
    <cfRule type="expression" dxfId="10190" priority="229">
      <formula>AND(TODAY()&gt;=$M$23,TODAY()&lt;=$M$24-1)</formula>
    </cfRule>
  </conditionalFormatting>
  <conditionalFormatting sqref="N24">
    <cfRule type="expression" dxfId="10189" priority="99">
      <formula>$N$24&lt;=TODAY()</formula>
    </cfRule>
    <cfRule type="expression" dxfId="10188" priority="148">
      <formula>AND(TODAY()&gt;=$N$23,TODAY()&lt;=$N$24-1)</formula>
    </cfRule>
  </conditionalFormatting>
  <conditionalFormatting sqref="O24">
    <cfRule type="expression" dxfId="10187" priority="98">
      <formula>$O$24&lt;=TODAY()</formula>
    </cfRule>
    <cfRule type="expression" dxfId="10186" priority="136">
      <formula>AND(TODAY()&gt;=$O$23,TODAY()&lt;=$O$24-1)</formula>
    </cfRule>
  </conditionalFormatting>
  <conditionalFormatting sqref="P24">
    <cfRule type="expression" dxfId="10185" priority="97">
      <formula>$P$24&lt;=TODAY()</formula>
    </cfRule>
    <cfRule type="expression" dxfId="10184" priority="135">
      <formula>AND(TODAY()&gt;=$P$23,TODAY()&lt;=$P$24-1)</formula>
    </cfRule>
  </conditionalFormatting>
  <conditionalFormatting sqref="Q24">
    <cfRule type="expression" dxfId="10183" priority="96">
      <formula>$Q$24&lt;=TODAY()</formula>
    </cfRule>
    <cfRule type="expression" dxfId="10182" priority="134">
      <formula>AND(TODAY()&gt;=$Q$23,TODAY()&lt;=$Q$24-1)</formula>
    </cfRule>
  </conditionalFormatting>
  <conditionalFormatting sqref="G15">
    <cfRule type="expression" dxfId="10181" priority="122">
      <formula>$G$15=TODAY()</formula>
    </cfRule>
    <cfRule type="expression" dxfId="10180" priority="123">
      <formula>AND(TODAY()&gt;=D15,TODAY()&lt;=G15)</formula>
    </cfRule>
  </conditionalFormatting>
  <conditionalFormatting sqref="G27">
    <cfRule type="expression" dxfId="10179" priority="119">
      <formula>$G$27=TODAY()</formula>
    </cfRule>
    <cfRule type="expression" dxfId="10178" priority="126">
      <formula>AND(TODAY()&gt;=$D$27,TODAY()&lt;=$G$27)</formula>
    </cfRule>
  </conditionalFormatting>
  <conditionalFormatting sqref="O15">
    <cfRule type="expression" dxfId="10177" priority="120">
      <formula>$O$15=TODAY()</formula>
    </cfRule>
    <cfRule type="expression" dxfId="10176" priority="125">
      <formula>AND(TODAY()&gt;=L15,TODAY()&lt;=O15)</formula>
    </cfRule>
  </conditionalFormatting>
  <conditionalFormatting sqref="O27">
    <cfRule type="expression" dxfId="10175" priority="118">
      <formula>$O$27=TODAY()</formula>
    </cfRule>
    <cfRule type="expression" dxfId="10174" priority="124">
      <formula>AND(TODAY()&gt;=$L$27,AUJOURDHUI&lt;=$O$27)</formula>
    </cfRule>
  </conditionalFormatting>
  <conditionalFormatting sqref="D12">
    <cfRule type="expression" dxfId="10173" priority="228">
      <formula>AND(TODAY()&gt;=D11,TODAY()&lt;=D12-1)</formula>
    </cfRule>
  </conditionalFormatting>
  <conditionalFormatting sqref="E12">
    <cfRule type="expression" dxfId="10172" priority="255">
      <formula>AND(TODAY()&gt;=$E$11,TODAY()&lt;=$E$12-1)</formula>
    </cfRule>
  </conditionalFormatting>
  <conditionalFormatting sqref="F12">
    <cfRule type="expression" dxfId="10171" priority="399">
      <formula>AND(TODAY()&gt;=$F$11,TODAY()&lt;=$F$12-1)</formula>
    </cfRule>
  </conditionalFormatting>
  <conditionalFormatting sqref="G12">
    <cfRule type="expression" dxfId="10170" priority="162">
      <formula>AND(TODAY()&gt;=$G$11,TODAY()&lt;=$G$12-1)</formula>
    </cfRule>
  </conditionalFormatting>
  <conditionalFormatting sqref="H12">
    <cfRule type="expression" dxfId="10169" priority="117">
      <formula>AND(TODAY()&gt;=$H$11,TODAY()&lt;=$H$12-1)</formula>
    </cfRule>
  </conditionalFormatting>
  <conditionalFormatting sqref="I12">
    <cfRule type="expression" dxfId="10168" priority="116">
      <formula>AND(TODAY()&gt;=$I$11,TODAY()&lt;=$I$12-1)</formula>
    </cfRule>
  </conditionalFormatting>
  <conditionalFormatting sqref="E4:F4">
    <cfRule type="expression" dxfId="10167" priority="91">
      <formula>$E$4&lt;&gt;""</formula>
    </cfRule>
    <cfRule type="expression" dxfId="10166" priority="92">
      <formula>$E$4=""</formula>
    </cfRule>
  </conditionalFormatting>
  <conditionalFormatting sqref="M4:N4">
    <cfRule type="expression" dxfId="10165" priority="70">
      <formula>$M$4&lt;&gt;""</formula>
    </cfRule>
    <cfRule type="expression" dxfId="10164" priority="87">
      <formula>Q4=TODAY()</formula>
    </cfRule>
    <cfRule type="expression" dxfId="10163" priority="89">
      <formula>OR(D27&lt;=TODAY()-2,Q5&lt;=TODAY()-2)</formula>
    </cfRule>
    <cfRule type="expression" dxfId="10162" priority="90">
      <formula>OR($E$21+$G$21+$I$21=$I$20,$E$26+$G$26+$I$26=$I$20,TODAY()&gt;=$D$27-2)</formula>
    </cfRule>
  </conditionalFormatting>
  <conditionalFormatting sqref="M17:N17">
    <cfRule type="expression" dxfId="10161" priority="77">
      <formula>$M$17&lt;&gt;""</formula>
    </cfRule>
    <cfRule type="expression" dxfId="10160" priority="82">
      <formula>OR(L15&lt;=TODAY()-2,Q17&lt;=TODAY()-2)</formula>
    </cfRule>
    <cfRule type="expression" dxfId="10159" priority="84">
      <formula>$M$16&lt;&gt;""</formula>
    </cfRule>
    <cfRule type="expression" dxfId="10158" priority="86">
      <formula>OR($M$9+$O$9+$Q$9=$Q$8,$M$14+$O$14+$Q$14=$Q$8,TODAY()&gt;=$L$15-2)</formula>
    </cfRule>
  </conditionalFormatting>
  <conditionalFormatting sqref="E17">
    <cfRule type="expression" dxfId="10157" priority="73">
      <formula>$E17&lt;&gt;""</formula>
    </cfRule>
    <cfRule type="expression" dxfId="10156" priority="85">
      <formula>$E$16&lt;&gt;""</formula>
    </cfRule>
  </conditionalFormatting>
  <conditionalFormatting sqref="E16:F16">
    <cfRule type="expression" dxfId="10155" priority="72">
      <formula>E16&lt;&gt;""</formula>
    </cfRule>
    <cfRule type="expression" dxfId="10154" priority="75">
      <formula>OR($E$9+$G$9+$I$9=$G$8,$E$14+$G$14+$I$14=$I$8,TODAY()&gt;=$D$15-2)</formula>
    </cfRule>
    <cfRule type="expression" dxfId="10153" priority="80">
      <formula>$I$16=TODAY()</formula>
    </cfRule>
    <cfRule type="expression" dxfId="10152" priority="81">
      <formula>OR(D15&lt;=TODAY()-2,I17&lt;=TODAY()-2)</formula>
    </cfRule>
  </conditionalFormatting>
  <conditionalFormatting sqref="M16:N16">
    <cfRule type="expression" dxfId="10151" priority="71">
      <formula>$M$16&lt;&gt;""</formula>
    </cfRule>
    <cfRule type="expression" dxfId="10150" priority="76">
      <formula>Q16=TODAY()</formula>
    </cfRule>
    <cfRule type="expression" dxfId="10149" priority="78">
      <formula>OR(L15&lt;=TODAY()-2,Q17&lt;=TODAY()-2)</formula>
    </cfRule>
    <cfRule type="expression" dxfId="10148" priority="79">
      <formula>OR($M$9+$O$9+$Q$9=$Q$8,$M$14+$O$14+$Q$14=$Q$8,TODAY()&gt;=$L$27-2)</formula>
    </cfRule>
  </conditionalFormatting>
  <conditionalFormatting sqref="E17:F17">
    <cfRule type="expression" dxfId="10147" priority="74">
      <formula>OR(D15&lt;=TODAY()-2,I17&lt;=TODAY()-2)</formula>
    </cfRule>
    <cfRule type="expression" dxfId="10146" priority="83">
      <formula>OR($E$9+$G$9+$I$9=$I$8,$E$14+$G$14+$I$14=$I$8,TODAY()&gt;=$D$15-2)</formula>
    </cfRule>
  </conditionalFormatting>
  <conditionalFormatting sqref="Q4:Q5">
    <cfRule type="expression" dxfId="10145" priority="56">
      <formula>AND($Q$5&lt;&gt;"",TODAY()&gt;=$Q$5,$Q4="")</formula>
    </cfRule>
    <cfRule type="timePeriod" dxfId="10144" priority="63" timePeriod="tomorrow">
      <formula>FLOOR(Q4,1)=TODAY()+1</formula>
    </cfRule>
  </conditionalFormatting>
  <conditionalFormatting sqref="I16:I17">
    <cfRule type="expression" dxfId="10143" priority="54">
      <formula>AND($I$17&lt;&gt;"",TODAY()&gt;=$I$17,$I16="")</formula>
    </cfRule>
    <cfRule type="timePeriod" dxfId="10142" priority="65" timePeriod="tomorrow">
      <formula>FLOOR(I16,1)=TODAY()+1</formula>
    </cfRule>
  </conditionalFormatting>
  <conditionalFormatting sqref="Q16:Q17">
    <cfRule type="expression" dxfId="10141" priority="52">
      <formula>AND($Q$17&lt;&gt;"",TODAY()&gt;=$Q$17,$Q16="")</formula>
    </cfRule>
    <cfRule type="timePeriod" dxfId="10140" priority="61" timePeriod="tomorrow">
      <formula>FLOOR(Q16,1)=TODAY()+1</formula>
    </cfRule>
  </conditionalFormatting>
  <conditionalFormatting sqref="I4">
    <cfRule type="expression" dxfId="10139" priority="49">
      <formula>$I$5&lt;&gt;""</formula>
    </cfRule>
    <cfRule type="expression" dxfId="10138" priority="50">
      <formula>$I$5&lt;&gt;""</formula>
    </cfRule>
  </conditionalFormatting>
  <conditionalFormatting sqref="E6:I6">
    <cfRule type="expression" dxfId="10137" priority="44">
      <formula>AND($H$7="",D6&lt;&gt;"",E6="")</formula>
    </cfRule>
  </conditionalFormatting>
  <conditionalFormatting sqref="M6:Q6">
    <cfRule type="expression" dxfId="10136" priority="43">
      <formula>AND($P$7="",L6&lt;&gt;"",M6="")</formula>
    </cfRule>
  </conditionalFormatting>
  <conditionalFormatting sqref="E18:I18">
    <cfRule type="expression" dxfId="10135" priority="42">
      <formula>AND($H$19="",D18&lt;&gt;"",E18="")</formula>
    </cfRule>
  </conditionalFormatting>
  <conditionalFormatting sqref="M18:Q18">
    <cfRule type="expression" dxfId="10134" priority="41">
      <formula>AND($P$19="",L18&lt;&gt;"",M18="")</formula>
    </cfRule>
  </conditionalFormatting>
  <conditionalFormatting sqref="I30">
    <cfRule type="cellIs" dxfId="10133" priority="3" operator="lessThan">
      <formula>1</formula>
    </cfRule>
  </conditionalFormatting>
  <conditionalFormatting sqref="G32:H33">
    <cfRule type="timePeriod" dxfId="10132" priority="12" timePeriod="today">
      <formula>FLOOR(G32,1)=TODAY()</formula>
    </cfRule>
  </conditionalFormatting>
  <conditionalFormatting sqref="Q30">
    <cfRule type="cellIs" dxfId="10131" priority="7" operator="lessThan">
      <formula>1</formula>
    </cfRule>
    <cfRule type="expression" dxfId="10130" priority="11">
      <formula>M30</formula>
    </cfRule>
  </conditionalFormatting>
  <conditionalFormatting sqref="O32:P32">
    <cfRule type="timePeriod" dxfId="10129" priority="10" timePeriod="today">
      <formula>FLOOR(O32,1)=TODAY()</formula>
    </cfRule>
  </conditionalFormatting>
  <conditionalFormatting sqref="O33:P33">
    <cfRule type="timePeriod" dxfId="10128" priority="9" timePeriod="today">
      <formula>FLOOR(O33,1)=TODAY()</formula>
    </cfRule>
  </conditionalFormatting>
  <conditionalFormatting sqref="Q29">
    <cfRule type="cellIs" dxfId="10127" priority="8" operator="lessThan">
      <formula>1</formula>
    </cfRule>
  </conditionalFormatting>
  <conditionalFormatting sqref="Q32">
    <cfRule type="cellIs" dxfId="10126" priority="6" operator="lessThan">
      <formula>1</formula>
    </cfRule>
  </conditionalFormatting>
  <conditionalFormatting sqref="Q33">
    <cfRule type="cellIs" dxfId="10125" priority="5" operator="lessThan">
      <formula>1</formula>
    </cfRule>
  </conditionalFormatting>
  <conditionalFormatting sqref="I29">
    <cfRule type="cellIs" dxfId="10124" priority="4" operator="lessThan">
      <formula>1</formula>
    </cfRule>
  </conditionalFormatting>
  <conditionalFormatting sqref="I32">
    <cfRule type="cellIs" dxfId="10123" priority="2" operator="lessThan">
      <formula>1</formula>
    </cfRule>
  </conditionalFormatting>
  <conditionalFormatting sqref="I33">
    <cfRule type="cellIs" dxfId="10122" priority="1" operator="lessThan">
      <formula>1</formula>
    </cfRule>
  </conditionalFormatting>
  <dataValidations count="2">
    <dataValidation type="list" allowBlank="1" showInputMessage="1" showErrorMessage="1" sqref="E5:F5 M5:N5 E17:F17 M17:N17" xr:uid="{B8B1B63B-E9AD-4009-962E-3A898789AE87}">
      <formula1>Mâles</formula1>
    </dataValidation>
    <dataValidation type="list" allowBlank="1" showInputMessage="1" showErrorMessage="1" sqref="E4:F4 M4:N4 E16:F16 M16:N16" xr:uid="{07212D60-9E08-44E3-BAB9-6A1500E65ACD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6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5CCF28A-A3E2-4A83-92A0-9212C7CF2F8B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3E330B38-7E10-4C42-AF50-42F9B2F65A3B}">
          <x14:formula1>
            <xm:f>Liste!$G$2:$G$3</xm:f>
          </x14:formula1>
          <xm:sqref>G21</xm:sqref>
        </x14:dataValidation>
        <x14:dataValidation type="list" allowBlank="1" showInputMessage="1" showErrorMessage="1" xr:uid="{2AB5B374-8E56-4882-B8B5-8C4E9A3FFDA6}">
          <x14:formula1>
            <xm:f>Liste!$F$2:$F$6</xm:f>
          </x14:formula1>
          <xm:sqref>P9 P21 H9 H21</xm:sqref>
        </x14:dataValidation>
        <x14:dataValidation type="list" allowBlank="1" showInputMessage="1" showErrorMessage="1" xr:uid="{7A45F668-AF0D-42F1-A484-B27AAD174F08}">
          <x14:formula1>
            <xm:f>Liste!$G$2:$G$6</xm:f>
          </x14:formula1>
          <xm:sqref>F9 N9 F21 N21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Q13" sqref="Q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10:Q10"/>
    <mergeCell ref="J14:K14"/>
    <mergeCell ref="E4:F4"/>
    <mergeCell ref="M4:N4"/>
    <mergeCell ref="B6:B8"/>
    <mergeCell ref="F7:G7"/>
    <mergeCell ref="H7:I7"/>
    <mergeCell ref="B14:C14"/>
    <mergeCell ref="B10:B12"/>
    <mergeCell ref="E10:F10"/>
    <mergeCell ref="H10:I10"/>
    <mergeCell ref="M10:N10"/>
    <mergeCell ref="D7:E7"/>
    <mergeCell ref="L7:M7"/>
    <mergeCell ref="N7:O7"/>
    <mergeCell ref="O4:P4"/>
    <mergeCell ref="P7:Q7"/>
    <mergeCell ref="D8:E8"/>
    <mergeCell ref="L8:M8"/>
    <mergeCell ref="B9:C9"/>
    <mergeCell ref="J9:K9"/>
    <mergeCell ref="J6:J8"/>
    <mergeCell ref="B2:Q3"/>
    <mergeCell ref="B4:C5"/>
    <mergeCell ref="J4:K5"/>
    <mergeCell ref="E5:F5"/>
    <mergeCell ref="M5:N5"/>
    <mergeCell ref="O5:P5"/>
    <mergeCell ref="G4:H4"/>
    <mergeCell ref="G5:H5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B15:C15"/>
    <mergeCell ref="E15:F15"/>
    <mergeCell ref="J15:K15"/>
    <mergeCell ref="M15:N15"/>
    <mergeCell ref="J10:J12"/>
    <mergeCell ref="J13:K13"/>
    <mergeCell ref="B13:C13"/>
    <mergeCell ref="P22:Q22"/>
    <mergeCell ref="B26:C26"/>
    <mergeCell ref="J26:K26"/>
    <mergeCell ref="P19:Q19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N19:O19"/>
    <mergeCell ref="B25:C25"/>
    <mergeCell ref="B27:C27"/>
    <mergeCell ref="E27:F27"/>
    <mergeCell ref="J27:K27"/>
    <mergeCell ref="M27:N27"/>
    <mergeCell ref="H22:I22"/>
    <mergeCell ref="J22:J24"/>
    <mergeCell ref="M22:N22"/>
    <mergeCell ref="J25:K25"/>
    <mergeCell ref="B22:B24"/>
    <mergeCell ref="E22:F22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0121" priority="415" timePeriod="today">
      <formula>FLOOR(F7,1)=TODAY()</formula>
    </cfRule>
  </conditionalFormatting>
  <conditionalFormatting sqref="F19">
    <cfRule type="timePeriod" dxfId="10120" priority="414" timePeriod="today">
      <formula>FLOOR(F19,1)=TODAY()</formula>
    </cfRule>
  </conditionalFormatting>
  <conditionalFormatting sqref="D38 G38">
    <cfRule type="timePeriod" dxfId="10119" priority="413" timePeriod="today">
      <formula>FLOOR(D38,1)=TODAY()</formula>
    </cfRule>
  </conditionalFormatting>
  <conditionalFormatting sqref="D49 G49 E44:F44 D42:E42 F41 H41">
    <cfRule type="timePeriod" dxfId="10118" priority="410" timePeriod="today">
      <formula>FLOOR(D41,1)=TODAY()</formula>
    </cfRule>
  </conditionalFormatting>
  <conditionalFormatting sqref="H41:I41">
    <cfRule type="expression" dxfId="10117" priority="409">
      <formula>D41</formula>
    </cfRule>
  </conditionalFormatting>
  <conditionalFormatting sqref="D41">
    <cfRule type="timePeriod" dxfId="10116" priority="408" timePeriod="today">
      <formula>FLOOR(D41,1)=TODAY()</formula>
    </cfRule>
  </conditionalFormatting>
  <conditionalFormatting sqref="N7">
    <cfRule type="timePeriod" dxfId="10115" priority="407" timePeriod="today">
      <formula>FLOOR(N7,1)=TODAY()</formula>
    </cfRule>
  </conditionalFormatting>
  <conditionalFormatting sqref="N19">
    <cfRule type="timePeriod" dxfId="10114" priority="406" timePeriod="today">
      <formula>FLOOR(N19,1)=TODAY()</formula>
    </cfRule>
  </conditionalFormatting>
  <conditionalFormatting sqref="Q20">
    <cfRule type="expression" dxfId="10113" priority="405">
      <formula>O20=(M21+O21+Q21)</formula>
    </cfRule>
  </conditionalFormatting>
  <conditionalFormatting sqref="D7">
    <cfRule type="timePeriod" dxfId="10112" priority="291" timePeriod="today">
      <formula>FLOOR(D7,1)=TODAY()</formula>
    </cfRule>
    <cfRule type="expression" dxfId="10111" priority="395">
      <formula>AND(D7&gt;=TODAY(),D7&lt;=TODAY()+1)</formula>
    </cfRule>
  </conditionalFormatting>
  <conditionalFormatting sqref="D7:E7">
    <cfRule type="expression" dxfId="10110" priority="251">
      <formula>$H7&lt;&gt;""</formula>
    </cfRule>
    <cfRule type="expression" dxfId="10109" priority="404">
      <formula>AND(TODAY()&gt;=$D$6+4,$H$7&lt;&gt;"")</formula>
    </cfRule>
  </conditionalFormatting>
  <conditionalFormatting sqref="D8:E8">
    <cfRule type="expression" dxfId="10108" priority="394">
      <formula>$I8&lt;&gt;""</formula>
    </cfRule>
    <cfRule type="timePeriod" dxfId="10107" priority="400" timePeriod="today">
      <formula>FLOOR(D8,1)=TODAY()</formula>
    </cfRule>
    <cfRule type="expression" dxfId="10106" priority="401">
      <formula>AND(D8&gt;=TODAY(),D8&lt;=TODAY()+1)</formula>
    </cfRule>
    <cfRule type="expression" dxfId="10105" priority="402">
      <formula>$H$7&lt;&gt;""</formula>
    </cfRule>
    <cfRule type="expression" dxfId="10104" priority="403">
      <formula>($E$9+$G$9+$I$9)=$G$8</formula>
    </cfRule>
  </conditionalFormatting>
  <conditionalFormatting sqref="E10:F10">
    <cfRule type="expression" dxfId="10103" priority="220">
      <formula>AND(SUM(E9,G9,I9)&lt;&gt;0,SUM(E9,G9,I9)=G8)</formula>
    </cfRule>
    <cfRule type="expression" dxfId="10102" priority="396">
      <formula>$H10&lt;&gt;""</formula>
    </cfRule>
    <cfRule type="timePeriod" dxfId="10101" priority="397" timePeriod="today">
      <formula>FLOOR(E10,1)=TODAY()</formula>
    </cfRule>
    <cfRule type="expression" dxfId="10100" priority="398">
      <formula>AND(E10&gt;=TODAY(),E10&lt;=TODAY()+1)</formula>
    </cfRule>
    <cfRule type="expression" dxfId="10099" priority="399">
      <formula>$I$8&lt;&gt;""</formula>
    </cfRule>
  </conditionalFormatting>
  <conditionalFormatting sqref="D12:I12">
    <cfRule type="timePeriod" dxfId="10098" priority="107" timePeriod="tomorrow">
      <formula>FLOOR(D12,1)=TODAY()+1</formula>
    </cfRule>
    <cfRule type="expression" dxfId="10097" priority="108">
      <formula>D$13&lt;&gt;""</formula>
    </cfRule>
    <cfRule type="expression" dxfId="10096" priority="109">
      <formula>D$12&lt;=TODAY()</formula>
    </cfRule>
  </conditionalFormatting>
  <conditionalFormatting sqref="D13:I13">
    <cfRule type="expression" dxfId="10095" priority="157">
      <formula>AND(D11&lt;&gt;"",YEAR($D11)=2019)</formula>
    </cfRule>
    <cfRule type="expression" dxfId="10094" priority="250">
      <formula>AND(D11&lt;&gt;"",YEAR($D11)=2020)</formula>
    </cfRule>
    <cfRule type="expression" dxfId="10093" priority="389">
      <formula>AND($D$11&lt;&gt;"",YEAR($D11)=2021)</formula>
    </cfRule>
    <cfRule type="expression" dxfId="10092" priority="390">
      <formula>AND(D11&lt;&gt;"",YEAR($D11)=2022)</formula>
    </cfRule>
    <cfRule type="expression" dxfId="10091" priority="391">
      <formula>AND(D11&lt;&gt;"",YEAR($D11)=2023)</formula>
    </cfRule>
    <cfRule type="expression" dxfId="10090" priority="392">
      <formula>AND(D11&lt;&gt;"",YEAR($D11)=2018)</formula>
    </cfRule>
  </conditionalFormatting>
  <conditionalFormatting sqref="D15">
    <cfRule type="expression" dxfId="10089" priority="124">
      <formula>AND(D15&gt;=TODAY(),D15&lt;=TODAY()+2)</formula>
    </cfRule>
    <cfRule type="expression" dxfId="10088" priority="149">
      <formula>AND(TODAY()&gt;=$H$10+6,TODAY()&lt;=$D$15-2)</formula>
    </cfRule>
  </conditionalFormatting>
  <conditionalFormatting sqref="I15">
    <cfRule type="cellIs" dxfId="10087" priority="299" operator="lessThan">
      <formula>1</formula>
    </cfRule>
  </conditionalFormatting>
  <conditionalFormatting sqref="I15">
    <cfRule type="expression" dxfId="10086" priority="388">
      <formula>IF(AND(E14="",G14="",I14="",(D11:I11)=""),"",IF(E14+G14+I14&lt;&gt;SUM(D11:I11),G15&lt;=TODAY()))</formula>
    </cfRule>
  </conditionalFormatting>
  <conditionalFormatting sqref="H7:I7">
    <cfRule type="expression" dxfId="10085" priority="385">
      <formula>$D8&lt;&gt;""</formula>
    </cfRule>
    <cfRule type="expression" dxfId="10084" priority="386">
      <formula>AND(H7="",D7&lt;&gt;"",D7&lt;=TODAY())</formula>
    </cfRule>
    <cfRule type="timePeriod" dxfId="10083" priority="387" timePeriod="today">
      <formula>FLOOR(H7,1)=TODAY()</formula>
    </cfRule>
  </conditionalFormatting>
  <conditionalFormatting sqref="I8">
    <cfRule type="expression" dxfId="10082" priority="384">
      <formula>G8=(E9+G9+I9)</formula>
    </cfRule>
  </conditionalFormatting>
  <conditionalFormatting sqref="H10">
    <cfRule type="expression" dxfId="10081" priority="380">
      <formula>(E9+G9+I9)=G8</formula>
    </cfRule>
  </conditionalFormatting>
  <conditionalFormatting sqref="H10:I10">
    <cfRule type="expression" dxfId="10080" priority="381">
      <formula>AND(H10="",E10&lt;&gt;"",E10&lt;=TODAY())</formula>
    </cfRule>
    <cfRule type="notContainsBlanks" dxfId="10079" priority="382">
      <formula>LEN(TRIM(H10))&gt;0</formula>
    </cfRule>
    <cfRule type="expression" dxfId="10078" priority="383">
      <formula>E10=TODAY()</formula>
    </cfRule>
  </conditionalFormatting>
  <conditionalFormatting sqref="D19">
    <cfRule type="timePeriod" dxfId="10077" priority="289" timePeriod="today">
      <formula>FLOOR(D19,1)=TODAY()</formula>
    </cfRule>
    <cfRule type="expression" dxfId="10076" priority="367">
      <formula>AND(D19&gt;=TODAY(),D19&lt;=TODAY()+1)</formula>
    </cfRule>
  </conditionalFormatting>
  <conditionalFormatting sqref="D19:E19">
    <cfRule type="expression" dxfId="10075" priority="281">
      <formula>$H19&lt;&gt;""</formula>
    </cfRule>
    <cfRule type="expression" dxfId="10074" priority="375">
      <formula>AND(TODAY()&gt;=$D$18+4,$H$19&lt;&gt;"")</formula>
    </cfRule>
  </conditionalFormatting>
  <conditionalFormatting sqref="D20">
    <cfRule type="expression" dxfId="10073" priority="374">
      <formula>AND(D20&gt;=TODAY(),D20&lt;=TODAY()+1)</formula>
    </cfRule>
  </conditionalFormatting>
  <conditionalFormatting sqref="D20:E20">
    <cfRule type="expression" dxfId="10072" priority="372">
      <formula>$I20&lt;&gt;""</formula>
    </cfRule>
    <cfRule type="timePeriod" dxfId="10071" priority="373" timePeriod="today">
      <formula>FLOOR(D20,1)=TODAY()</formula>
    </cfRule>
    <cfRule type="expression" dxfId="10070" priority="376">
      <formula>$H$19&lt;&gt;""</formula>
    </cfRule>
    <cfRule type="expression" dxfId="10069" priority="377">
      <formula>($E$21+$G$21+$I$21)=$G$20</formula>
    </cfRule>
  </conditionalFormatting>
  <conditionalFormatting sqref="E22:F22">
    <cfRule type="expression" dxfId="10068" priority="298">
      <formula>AND(SUM(E21,G21,I21)&lt;&gt;0,SUM(E21,G21,I21)=G20)</formula>
    </cfRule>
    <cfRule type="expression" dxfId="10067" priority="368">
      <formula>$H22&lt;&gt;""</formula>
    </cfRule>
    <cfRule type="timePeriod" dxfId="10066" priority="369" timePeriod="today">
      <formula>FLOOR(E22,1)=TODAY()</formula>
    </cfRule>
    <cfRule type="expression" dxfId="10065" priority="370">
      <formula>AND(E22&gt;=TODAY(),E22&lt;=TODAY()+1)</formula>
    </cfRule>
    <cfRule type="expression" dxfId="10064" priority="371">
      <formula>$I$20&lt;&gt;""</formula>
    </cfRule>
  </conditionalFormatting>
  <conditionalFormatting sqref="D24:I24">
    <cfRule type="timePeriod" dxfId="10063" priority="131" timePeriod="tomorrow">
      <formula>FLOOR(D24,1)=TODAY()+1</formula>
    </cfRule>
    <cfRule type="expression" dxfId="10062" priority="136">
      <formula>D$24&lt;=TODAY()</formula>
    </cfRule>
  </conditionalFormatting>
  <conditionalFormatting sqref="D24:I24">
    <cfRule type="expression" dxfId="10061" priority="101">
      <formula>D$25&lt;&gt;""</formula>
    </cfRule>
  </conditionalFormatting>
  <conditionalFormatting sqref="D25:I25">
    <cfRule type="expression" dxfId="10060" priority="188">
      <formula>AND(D23&lt;&gt;"",YEAR($D23)=2018)</formula>
    </cfRule>
    <cfRule type="expression" dxfId="10059" priority="255">
      <formula>AND(D23&lt;&gt;"",YEAR($D23)=2019)</formula>
    </cfRule>
    <cfRule type="expression" dxfId="10058" priority="362">
      <formula>AND(D23&lt;&gt;"",YEAR($D23)=2020)</formula>
    </cfRule>
    <cfRule type="expression" dxfId="10057" priority="363">
      <formula>AND(D23&lt;&gt;"",YEAR($D23)=2021)</formula>
    </cfRule>
    <cfRule type="expression" dxfId="10056" priority="364">
      <formula>AND(D23&lt;&gt;"",YEAR($D23)=2022)</formula>
    </cfRule>
    <cfRule type="expression" dxfId="10055" priority="365">
      <formula>AND(D23&lt;&gt;"",YEAR($D23)=2023)</formula>
    </cfRule>
  </conditionalFormatting>
  <conditionalFormatting sqref="D27">
    <cfRule type="expression" dxfId="10054" priority="122">
      <formula>AND(D27&gt;=TODAY(),D27&lt;=TODAY()+2)</formula>
    </cfRule>
    <cfRule type="expression" dxfId="10053" priority="133">
      <formula>AND(TODAY()&gt;=$H$22+6,TODAY()&lt;=$D$27-2)</formula>
    </cfRule>
  </conditionalFormatting>
  <conditionalFormatting sqref="H19">
    <cfRule type="timePeriod" dxfId="10052" priority="360" timePeriod="today">
      <formula>FLOOR(H19,1)=TODAY()</formula>
    </cfRule>
  </conditionalFormatting>
  <conditionalFormatting sqref="H19:I19">
    <cfRule type="expression" dxfId="10051" priority="358">
      <formula>$D20&lt;&gt;""</formula>
    </cfRule>
    <cfRule type="expression" dxfId="10050" priority="359">
      <formula>AND(H19="",D19&lt;&gt;"",D19&lt;=TODAY())</formula>
    </cfRule>
  </conditionalFormatting>
  <conditionalFormatting sqref="I20">
    <cfRule type="expression" dxfId="10049" priority="357">
      <formula>G20=(E21+G21+I21)</formula>
    </cfRule>
  </conditionalFormatting>
  <conditionalFormatting sqref="H22:I22">
    <cfRule type="expression" dxfId="10048" priority="353">
      <formula>(E21+G21+I21)=G20</formula>
    </cfRule>
    <cfRule type="expression" dxfId="10047" priority="354">
      <formula>AND(H22="",E22&lt;&gt;"",E22&lt;=TODAY())</formula>
    </cfRule>
    <cfRule type="notContainsBlanks" dxfId="10046" priority="355">
      <formula>LEN(TRIM(H22))&gt;0</formula>
    </cfRule>
    <cfRule type="expression" dxfId="10045" priority="356">
      <formula>E22=TODAY()</formula>
    </cfRule>
  </conditionalFormatting>
  <conditionalFormatting sqref="I27">
    <cfRule type="cellIs" dxfId="10044" priority="351" operator="lessThan">
      <formula>1</formula>
    </cfRule>
  </conditionalFormatting>
  <conditionalFormatting sqref="I27">
    <cfRule type="expression" dxfId="10043" priority="352">
      <formula>IF(AND(E26="",G26="",I26="",(D23:I23)=""),"",IF(E26+G26+I26&lt;&gt;SUM(D23:I23),G27&lt;=TODAY()))</formula>
    </cfRule>
  </conditionalFormatting>
  <conditionalFormatting sqref="L7">
    <cfRule type="timePeriod" dxfId="10042" priority="288" timePeriod="today">
      <formula>FLOOR(L7,1)=TODAY()</formula>
    </cfRule>
    <cfRule type="expression" dxfId="10041" priority="297">
      <formula>AND(L7&gt;=TODAY(),L7&lt;=TODAY()+1)</formula>
    </cfRule>
  </conditionalFormatting>
  <conditionalFormatting sqref="L7:M7">
    <cfRule type="expression" dxfId="10040" priority="282">
      <formula>$P7&lt;&gt;""</formula>
    </cfRule>
    <cfRule type="expression" dxfId="10039" priority="347">
      <formula>AND(TODAY()&gt;=$L$6+4,$P$7&lt;&gt;"")</formula>
    </cfRule>
  </conditionalFormatting>
  <conditionalFormatting sqref="L8">
    <cfRule type="expression" dxfId="10038" priority="346">
      <formula>AND(L8&gt;=TODAY(),L8&lt;=TODAY()+1)</formula>
    </cfRule>
  </conditionalFormatting>
  <conditionalFormatting sqref="L8:M8">
    <cfRule type="expression" dxfId="10037" priority="344">
      <formula>$Q$8&lt;&gt;""</formula>
    </cfRule>
    <cfRule type="timePeriod" dxfId="10036" priority="345" timePeriod="today">
      <formula>FLOOR(L8,1)=TODAY()</formula>
    </cfRule>
    <cfRule type="expression" dxfId="10035" priority="348">
      <formula>$P$7&lt;&gt;""</formula>
    </cfRule>
    <cfRule type="expression" dxfId="10034" priority="349">
      <formula>($M$9+$O$9+$Q$9)=$O$8</formula>
    </cfRule>
  </conditionalFormatting>
  <conditionalFormatting sqref="M10:N10">
    <cfRule type="expression" dxfId="10033" priority="295">
      <formula>"ET(SOMME(M8;O8;Q8)&lt;&gt;0;SOMME(M8;O8;Q9)=O7)  "</formula>
    </cfRule>
    <cfRule type="expression" dxfId="10032" priority="340">
      <formula>$P10&lt;&gt;""</formula>
    </cfRule>
    <cfRule type="timePeriod" dxfId="10031" priority="341" timePeriod="today">
      <formula>FLOOR(M10,1)=TODAY()</formula>
    </cfRule>
    <cfRule type="expression" dxfId="10030" priority="342">
      <formula>AND(M10&gt;=TODAY(),M10&lt;=TODAY()+1)</formula>
    </cfRule>
    <cfRule type="expression" dxfId="10029" priority="343">
      <formula>$Q$8&lt;&gt;""</formula>
    </cfRule>
  </conditionalFormatting>
  <conditionalFormatting sqref="L13:Q13">
    <cfRule type="expression" dxfId="10028" priority="177">
      <formula>AND(L11&lt;&gt;"",YEAR($L11)=2018)</formula>
    </cfRule>
    <cfRule type="expression" dxfId="10027" priority="237">
      <formula>AND(L11&lt;&gt;"",YEAR($L11)=2019)</formula>
    </cfRule>
    <cfRule type="expression" dxfId="10026" priority="336">
      <formula>AND(L11&lt;&gt;"",YEAR($L11)=2020)</formula>
    </cfRule>
    <cfRule type="expression" dxfId="10025" priority="337">
      <formula>AND(L11&lt;&gt;"",YEAR($L11)=2021)</formula>
    </cfRule>
    <cfRule type="expression" dxfId="10024" priority="338">
      <formula>AND(L11&lt;&gt;"",YEAR($L11)=2022)</formula>
    </cfRule>
    <cfRule type="expression" dxfId="10023" priority="339">
      <formula>AND(L11&lt;&gt;"",YEAR($L11)=2023)</formula>
    </cfRule>
  </conditionalFormatting>
  <conditionalFormatting sqref="L15">
    <cfRule type="expression" dxfId="10022" priority="123">
      <formula>AND(L15&gt;=TODAY(),L15&lt;=TODAY()+2)</formula>
    </cfRule>
    <cfRule type="expression" dxfId="10021" priority="137">
      <formula>AND(TODAY()&gt;=$P$10+6,TODAY()&lt;=$L$15-2)</formula>
    </cfRule>
  </conditionalFormatting>
  <conditionalFormatting sqref="P7">
    <cfRule type="timePeriod" dxfId="10020" priority="334" timePeriod="today">
      <formula>FLOOR(P7,1)=TODAY()</formula>
    </cfRule>
  </conditionalFormatting>
  <conditionalFormatting sqref="P7:Q7">
    <cfRule type="expression" dxfId="10019" priority="332">
      <formula>$L8&lt;&gt;""</formula>
    </cfRule>
    <cfRule type="expression" dxfId="10018" priority="333">
      <formula>AND(P7="",L7&lt;&gt;"",L7&lt;=TODAY())</formula>
    </cfRule>
  </conditionalFormatting>
  <conditionalFormatting sqref="Q8">
    <cfRule type="expression" dxfId="10017" priority="331">
      <formula>O8=(M9+O9+Q9)</formula>
    </cfRule>
  </conditionalFormatting>
  <conditionalFormatting sqref="P10:Q10">
    <cfRule type="expression" dxfId="10016" priority="327">
      <formula>(M9+O9+Q9)=O8</formula>
    </cfRule>
    <cfRule type="expression" dxfId="10015" priority="328">
      <formula>AND(P10="",M10&lt;&gt;"",M10&lt;=TODAY())</formula>
    </cfRule>
    <cfRule type="notContainsBlanks" dxfId="10014" priority="329">
      <formula>LEN(TRIM(P10))&gt;0</formula>
    </cfRule>
    <cfRule type="expression" dxfId="10013" priority="330">
      <formula>M10=TODAY()</formula>
    </cfRule>
  </conditionalFormatting>
  <conditionalFormatting sqref="Q15">
    <cfRule type="cellIs" dxfId="10012" priority="325" operator="lessThan">
      <formula>1</formula>
    </cfRule>
  </conditionalFormatting>
  <conditionalFormatting sqref="Q15">
    <cfRule type="expression" dxfId="10011" priority="326">
      <formula>IF(AND(M14="",O14="",Q14="",(L11:Q11)=""),"",IF(M14+O14+Q14&lt;&gt;SUM(L11:Q11),O15&lt;=TODAY()))</formula>
    </cfRule>
  </conditionalFormatting>
  <conditionalFormatting sqref="L19">
    <cfRule type="timePeriod" dxfId="10010" priority="287" timePeriod="today">
      <formula>FLOOR(L19,1)=TODAY()</formula>
    </cfRule>
    <cfRule type="expression" dxfId="10009" priority="294">
      <formula>AND(L19&gt;=TODAY(),L19&lt;=TODAY()+1)</formula>
    </cfRule>
  </conditionalFormatting>
  <conditionalFormatting sqref="L19:M19">
    <cfRule type="expression" dxfId="10008" priority="280">
      <formula>$P19&lt;&gt;""</formula>
    </cfRule>
    <cfRule type="expression" dxfId="10007" priority="321">
      <formula>AND(TODAY()&gt;=$L$18+4,$P$19&lt;&gt;"")</formula>
    </cfRule>
  </conditionalFormatting>
  <conditionalFormatting sqref="L20:M20">
    <cfRule type="expression" dxfId="10006" priority="318">
      <formula>$Q20&lt;&gt;""</formula>
    </cfRule>
    <cfRule type="timePeriod" dxfId="10005" priority="319" timePeriod="today">
      <formula>FLOOR(L20,1)=TODAY()</formula>
    </cfRule>
    <cfRule type="expression" dxfId="10004" priority="320">
      <formula>AND(L20&gt;=TODAY(),L20&lt;=TODAY()+1)</formula>
    </cfRule>
    <cfRule type="expression" dxfId="10003" priority="322">
      <formula>$P$19&lt;&gt;""</formula>
    </cfRule>
    <cfRule type="expression" dxfId="10002" priority="323">
      <formula>($M$21+$O$21+$Q$21)=$O$20</formula>
    </cfRule>
  </conditionalFormatting>
  <conditionalFormatting sqref="M22:N22">
    <cfRule type="expression" dxfId="10001" priority="292">
      <formula>AND(SUM(M21,O21,Q21)&lt;&gt;0,SUM(M21,O21,Q21)=O20)</formula>
    </cfRule>
    <cfRule type="expression" dxfId="10000" priority="314">
      <formula>$P22&lt;&gt;""</formula>
    </cfRule>
    <cfRule type="timePeriod" dxfId="9999" priority="315" timePeriod="today">
      <formula>FLOOR(M22,1)=TODAY()</formula>
    </cfRule>
    <cfRule type="expression" dxfId="9998" priority="316">
      <formula>AND(M22&gt;=TODAY(),M22&lt;=TODAY()+1)</formula>
    </cfRule>
    <cfRule type="expression" dxfId="9997" priority="317">
      <formula>$Q$20&lt;&gt;""</formula>
    </cfRule>
  </conditionalFormatting>
  <conditionalFormatting sqref="L25:Q25">
    <cfRule type="expression" dxfId="9996" priority="151">
      <formula>AND(L23&lt;&gt;"",YEAR($L23)=2023)</formula>
    </cfRule>
    <cfRule type="expression" dxfId="9995" priority="224">
      <formula>AND(L23&lt;&gt;"",YEAR($L23)=2022)</formula>
    </cfRule>
    <cfRule type="expression" dxfId="9994" priority="310">
      <formula>AND(L23&lt;&gt;"",YEAR($L23)=2021)</formula>
    </cfRule>
    <cfRule type="expression" dxfId="9993" priority="311">
      <formula>AND(L23&lt;&gt;"",YEAR($L23)=2020)</formula>
    </cfRule>
    <cfRule type="expression" dxfId="9992" priority="312">
      <formula>AND(L23&lt;&gt;"",YEAR($L23)=2019)</formula>
    </cfRule>
    <cfRule type="expression" dxfId="9991" priority="313">
      <formula>AND(L23&lt;&gt;"",YEAR($L23)=2018)</formula>
    </cfRule>
  </conditionalFormatting>
  <conditionalFormatting sqref="L27">
    <cfRule type="expression" dxfId="9990" priority="125">
      <formula>AND(L27&gt;=TODAY(),L27&lt;=TODAY()+2)</formula>
    </cfRule>
    <cfRule type="expression" dxfId="9989" priority="173">
      <formula>AND(TODAY()&gt;=$P$22+6,TODAY()&lt;=$L$27-2)</formula>
    </cfRule>
  </conditionalFormatting>
  <conditionalFormatting sqref="P19">
    <cfRule type="timePeriod" dxfId="9988" priority="308" timePeriod="today">
      <formula>FLOOR(P19,1)=TODAY()</formula>
    </cfRule>
  </conditionalFormatting>
  <conditionalFormatting sqref="P19:Q19">
    <cfRule type="expression" dxfId="9987" priority="306">
      <formula>$L20&lt;&gt;""</formula>
    </cfRule>
    <cfRule type="expression" dxfId="9986" priority="307">
      <formula>AND(P19="",L19&lt;&gt;"",L19&lt;=TODAY())</formula>
    </cfRule>
  </conditionalFormatting>
  <conditionalFormatting sqref="P22:Q22">
    <cfRule type="expression" dxfId="9985" priority="302">
      <formula>(M21+O21+Q21)=O20</formula>
    </cfRule>
    <cfRule type="expression" dxfId="9984" priority="303">
      <formula>AND(P22="",M22&lt;&gt;"",M22&lt;=TODAY())</formula>
    </cfRule>
    <cfRule type="notContainsBlanks" dxfId="9983" priority="304">
      <formula>LEN(TRIM(P22))&gt;0</formula>
    </cfRule>
    <cfRule type="expression" dxfId="9982" priority="305">
      <formula>M22=TODAY()</formula>
    </cfRule>
  </conditionalFormatting>
  <conditionalFormatting sqref="Q27">
    <cfRule type="cellIs" dxfId="9981" priority="300" operator="lessThan">
      <formula>1</formula>
    </cfRule>
  </conditionalFormatting>
  <conditionalFormatting sqref="Q27">
    <cfRule type="expression" dxfId="9980" priority="301">
      <formula>IF(AND(M26="",O26="",Q26="",(L23:Q23)=""),"",IF(M26+O26+Q26&lt;&gt;SUM(L23:Q23),O27&lt;=TODAY()))</formula>
    </cfRule>
  </conditionalFormatting>
  <conditionalFormatting sqref="D6:I15">
    <cfRule type="expression" dxfId="9979" priority="205">
      <formula>AND(($E$14+$G$14+$I$14)&lt;&gt;"",COUNTA($D$11:$I$11)&gt;0,COUNTA($D$11:$I$11)=($E$14+$G$14+$I$14))</formula>
    </cfRule>
  </conditionalFormatting>
  <conditionalFormatting sqref="D18:I27">
    <cfRule type="expression" dxfId="9978" priority="152">
      <formula>AND(($E$26+$G$26+$I$26)&lt;&gt;"",COUNTA($D$23:$I$23)&gt;0,COUNTA($D$23:$I$23)=($E$26+$G$26+$I$26))</formula>
    </cfRule>
  </conditionalFormatting>
  <conditionalFormatting sqref="L12:Q12">
    <cfRule type="timePeriod" dxfId="9977" priority="138" timePeriod="tomorrow">
      <formula>FLOOR(L12,1)=TODAY()+1</formula>
    </cfRule>
    <cfRule type="expression" dxfId="9976" priority="140">
      <formula>L$12&lt;=TODAY()</formula>
    </cfRule>
  </conditionalFormatting>
  <conditionalFormatting sqref="L12:Q12">
    <cfRule type="expression" dxfId="9975" priority="95">
      <formula>L$13&lt;&gt;""</formula>
    </cfRule>
  </conditionalFormatting>
  <conditionalFormatting sqref="L6:Q15">
    <cfRule type="expression" dxfId="9974" priority="154">
      <formula>AND(($M$14+$O$14+$Q$14)&lt;&gt;"",COUNTA($L$11:$Q$11)&gt;0,COUNTA($L$11:$Q$11)=($M$14+$O$14+$Q$14))</formula>
    </cfRule>
  </conditionalFormatting>
  <conditionalFormatting sqref="L24:Q24">
    <cfRule type="expression" dxfId="9973" priority="127">
      <formula>L$24&lt;=TODAY()</formula>
    </cfRule>
    <cfRule type="timePeriod" dxfId="9972" priority="164" timePeriod="tomorrow">
      <formula>FLOOR(L24,1)=TODAY()+1</formula>
    </cfRule>
  </conditionalFormatting>
  <conditionalFormatting sqref="L24:Q24">
    <cfRule type="expression" dxfId="9971" priority="89">
      <formula>L$25&lt;&gt;""</formula>
    </cfRule>
  </conditionalFormatting>
  <conditionalFormatting sqref="L18:Q27">
    <cfRule type="expression" dxfId="9970" priority="150">
      <formula>AND(($M$26+$O$26+$Q$26)&lt;&gt;"",COUNTA($L$23:$Q$23)&gt;0,COUNTA($L$23:$Q$23)=($M$26+$O$26+$Q$26))</formula>
    </cfRule>
  </conditionalFormatting>
  <conditionalFormatting sqref="D6:I10">
    <cfRule type="expression" dxfId="9969" priority="148">
      <formula>AND($E$9&lt;&gt;"",$G$9&lt;&gt;"",$I$9&lt;&gt;"",$G$8&lt;&gt;"",$E$9+$G$9+$I$9=$G$8)</formula>
    </cfRule>
  </conditionalFormatting>
  <conditionalFormatting sqref="D18:I22">
    <cfRule type="expression" dxfId="9968" priority="145">
      <formula>AND($E$21&lt;&gt;"",$G$21&lt;&gt;"",$I$21&lt;&gt;"",$G$20&lt;&gt;"",$E$21+$G$21+$I$21=$G$20)</formula>
    </cfRule>
  </conditionalFormatting>
  <conditionalFormatting sqref="L6:Q10">
    <cfRule type="expression" dxfId="9967" priority="147">
      <formula>AND($M$9&lt;&gt;"",$O$9&lt;&gt;"",$Q$9&lt;&gt;"",$O$8&lt;&gt;"",$M$9+$O$9+$Q$9=$O$8)</formula>
    </cfRule>
  </conditionalFormatting>
  <conditionalFormatting sqref="L18:Q22">
    <cfRule type="expression" dxfId="9966" priority="143">
      <formula>AND($M$21&lt;&gt;"",$O$21&lt;&gt;"",$Q$21&lt;&gt;"",$O$20&lt;&gt;"",$M$21+$O$21+$Q$21=$O$20)</formula>
    </cfRule>
  </conditionalFormatting>
  <conditionalFormatting sqref="M5:N5">
    <cfRule type="expression" dxfId="9965" priority="82">
      <formula>$M$5&lt;&gt;""</formula>
    </cfRule>
    <cfRule type="expression" dxfId="9964" priority="87">
      <formula>OR(D27&lt;=TODAY()-2,Q5&lt;=TODAY()-2)</formula>
    </cfRule>
    <cfRule type="expression" dxfId="9963" priority="284">
      <formula>$M$4&lt;&gt;""</formula>
    </cfRule>
    <cfRule type="expression" dxfId="9962" priority="286">
      <formula>OR($E$21+$G$21+$I$21=$I$20,$E$26+$G$26+$I$26=$I$20,TODAY()&gt;=$D$27-2)</formula>
    </cfRule>
  </conditionalFormatting>
  <conditionalFormatting sqref="D6">
    <cfRule type="expression" dxfId="9961" priority="221">
      <formula>$D$6&lt;&gt;""</formula>
    </cfRule>
    <cfRule type="expression" dxfId="9960" priority="273">
      <formula>$D7=TODAY()</formula>
    </cfRule>
    <cfRule type="expression" dxfId="9959" priority="379">
      <formula>$I$5&lt;&gt;""</formula>
    </cfRule>
  </conditionalFormatting>
  <conditionalFormatting sqref="L6">
    <cfRule type="expression" dxfId="9958" priority="218">
      <formula>$L6&lt;&gt;""</formula>
    </cfRule>
    <cfRule type="expression" dxfId="9957" priority="335">
      <formula>$L$7=TODAY()</formula>
    </cfRule>
    <cfRule type="expression" dxfId="9956" priority="350">
      <formula>$Q$4&lt;&gt;""</formula>
    </cfRule>
  </conditionalFormatting>
  <conditionalFormatting sqref="D18">
    <cfRule type="expression" dxfId="9955" priority="269">
      <formula>$D$18&lt;&gt;""</formula>
    </cfRule>
    <cfRule type="expression" dxfId="9954" priority="378">
      <formula>$I16&lt;&gt;""</formula>
    </cfRule>
  </conditionalFormatting>
  <conditionalFormatting sqref="L18">
    <cfRule type="expression" dxfId="9953" priority="217">
      <formula>$L18&lt;&gt;""</formula>
    </cfRule>
    <cfRule type="expression" dxfId="9952" priority="309">
      <formula>$L$19=TODAY()</formula>
    </cfRule>
    <cfRule type="expression" dxfId="9951" priority="324">
      <formula>$Q$16&lt;&gt;""</formula>
    </cfRule>
  </conditionalFormatting>
  <conditionalFormatting sqref="E5">
    <cfRule type="expression" dxfId="9950" priority="275">
      <formula>$E5&lt;&gt;""</formula>
    </cfRule>
    <cfRule type="expression" dxfId="9949" priority="285">
      <formula>$E$4&lt;&gt;""</formula>
    </cfRule>
  </conditionalFormatting>
  <conditionalFormatting sqref="D11">
    <cfRule type="expression" dxfId="9948" priority="106">
      <formula>IF($I8&gt;=1,$H$10,"")</formula>
    </cfRule>
  </conditionalFormatting>
  <conditionalFormatting sqref="E11">
    <cfRule type="expression" dxfId="9947" priority="115">
      <formula>IF($I$8&gt;=2,$H$10,"")</formula>
    </cfRule>
    <cfRule type="expression" dxfId="9946" priority="195">
      <formula>$E11&lt;&gt;""</formula>
    </cfRule>
  </conditionalFormatting>
  <conditionalFormatting sqref="F11">
    <cfRule type="expression" dxfId="9945" priority="161">
      <formula>IF($I$8&gt;=3,$H$10,"")</formula>
    </cfRule>
    <cfRule type="expression" dxfId="9944" priority="201">
      <formula>$F$11&lt;&gt;""</formula>
    </cfRule>
  </conditionalFormatting>
  <conditionalFormatting sqref="G11">
    <cfRule type="expression" dxfId="9943" priority="191">
      <formula>IF($I$8&gt;=4,$H$10,"")</formula>
    </cfRule>
    <cfRule type="expression" dxfId="9942" priority="206">
      <formula>$G$11&lt;&gt;""</formula>
    </cfRule>
  </conditionalFormatting>
  <conditionalFormatting sqref="H11">
    <cfRule type="expression" dxfId="9941" priority="192">
      <formula>IF($I$8&gt;=5,$H$10,"")</formula>
    </cfRule>
    <cfRule type="expression" dxfId="9940" priority="207">
      <formula>$H$11&lt;&gt;""</formula>
    </cfRule>
  </conditionalFormatting>
  <conditionalFormatting sqref="I11">
    <cfRule type="expression" dxfId="9939" priority="193">
      <formula>IF($I$8&gt;=6,$H$10,"")</formula>
    </cfRule>
    <cfRule type="expression" dxfId="9938" priority="208">
      <formula>$I$11&lt;&gt;""</formula>
    </cfRule>
  </conditionalFormatting>
  <conditionalFormatting sqref="D23">
    <cfRule type="expression" dxfId="9937" priority="153">
      <formula>IF($I$20&gt;=1,$H$22,"")</formula>
    </cfRule>
  </conditionalFormatting>
  <conditionalFormatting sqref="E23">
    <cfRule type="expression" dxfId="9936" priority="187">
      <formula>IF($I$20&gt;=2,$H$22,"")</formula>
    </cfRule>
    <cfRule type="expression" dxfId="9935" priority="190">
      <formula>$E$23&lt;&gt;""</formula>
    </cfRule>
  </conditionalFormatting>
  <conditionalFormatting sqref="F23">
    <cfRule type="expression" dxfId="9934" priority="186">
      <formula>IF($I$20&gt;=3,$H$22,"")</formula>
    </cfRule>
    <cfRule type="expression" dxfId="9933" priority="196">
      <formula>$F$23&lt;&gt;""</formula>
    </cfRule>
  </conditionalFormatting>
  <conditionalFormatting sqref="G23">
    <cfRule type="expression" dxfId="9932" priority="185">
      <formula>IF($I$20&gt;=4,$H$22,"")</formula>
    </cfRule>
    <cfRule type="expression" dxfId="9931" priority="197">
      <formula>$G$23&lt;&gt;""</formula>
    </cfRule>
  </conditionalFormatting>
  <conditionalFormatting sqref="H23">
    <cfRule type="expression" dxfId="9930" priority="159">
      <formula>IF($I$20&gt;=5,$H$22,"")</formula>
    </cfRule>
    <cfRule type="expression" dxfId="9929" priority="198">
      <formula>$H$23&lt;&gt;""</formula>
    </cfRule>
  </conditionalFormatting>
  <conditionalFormatting sqref="I23">
    <cfRule type="expression" dxfId="9928" priority="100">
      <formula>IF($I$20&gt;=6,$H$22,"")</formula>
    </cfRule>
    <cfRule type="expression" dxfId="9927" priority="199">
      <formula>$I$23&lt;&gt;""</formula>
    </cfRule>
  </conditionalFormatting>
  <conditionalFormatting sqref="L11">
    <cfRule type="expression" dxfId="9926" priority="155">
      <formula>IF($Q8&gt;=1,$P$10,"")</formula>
    </cfRule>
  </conditionalFormatting>
  <conditionalFormatting sqref="M11">
    <cfRule type="expression" dxfId="9925" priority="94">
      <formula>IF($Q$8&gt;=2,$P$10,"")</formula>
    </cfRule>
    <cfRule type="expression" dxfId="9924" priority="179">
      <formula>$M$11&lt;&gt;""</formula>
    </cfRule>
  </conditionalFormatting>
  <conditionalFormatting sqref="N11">
    <cfRule type="expression" dxfId="9923" priority="160">
      <formula>IF($Q$8&gt;=3,$P$10,"")</formula>
    </cfRule>
    <cfRule type="expression" dxfId="9922" priority="180">
      <formula>$N$11&lt;&gt;""</formula>
    </cfRule>
  </conditionalFormatting>
  <conditionalFormatting sqref="O11">
    <cfRule type="expression" dxfId="9921" priority="176">
      <formula>IF($Q$8&gt;=4,$P$10,"")</formula>
    </cfRule>
    <cfRule type="expression" dxfId="9920" priority="181">
      <formula>$O$11&lt;&gt;""</formula>
    </cfRule>
  </conditionalFormatting>
  <conditionalFormatting sqref="P11">
    <cfRule type="expression" dxfId="9919" priority="175">
      <formula>IF($Q$8&gt;=5,$P$10,"")</formula>
    </cfRule>
    <cfRule type="expression" dxfId="9918" priority="182">
      <formula>$P$11&lt;&gt;""</formula>
    </cfRule>
  </conditionalFormatting>
  <conditionalFormatting sqref="Q11">
    <cfRule type="expression" dxfId="9917" priority="174">
      <formula>IF($Q$8&gt;=6,$P$10,"")</formula>
    </cfRule>
    <cfRule type="expression" dxfId="9916" priority="183">
      <formula>$Q$11&lt;&gt;""</formula>
    </cfRule>
  </conditionalFormatting>
  <conditionalFormatting sqref="L23">
    <cfRule type="expression" dxfId="9915" priority="165">
      <formula>IF($Q$20&gt;=1,$P$22,"")</formula>
    </cfRule>
  </conditionalFormatting>
  <conditionalFormatting sqref="M23">
    <cfRule type="expression" dxfId="9914" priority="88">
      <formula>IF($Q$20&gt;=2,$P$22,"")</formula>
    </cfRule>
    <cfRule type="expression" dxfId="9913" priority="166">
      <formula>$M$23&lt;&gt;""</formula>
    </cfRule>
  </conditionalFormatting>
  <conditionalFormatting sqref="N23">
    <cfRule type="expression" dxfId="9912" priority="163">
      <formula>IF($Q$20&gt;=3,$P$22,"")</formula>
    </cfRule>
    <cfRule type="expression" dxfId="9911" priority="167">
      <formula>$N$23&lt;&gt;""</formula>
    </cfRule>
  </conditionalFormatting>
  <conditionalFormatting sqref="O23">
    <cfRule type="expression" dxfId="9910" priority="162">
      <formula>IF($Q$20&gt;=4,$P$22,"")</formula>
    </cfRule>
    <cfRule type="expression" dxfId="9909" priority="168">
      <formula>$O$23&lt;&gt;""</formula>
    </cfRule>
  </conditionalFormatting>
  <conditionalFormatting sqref="P23">
    <cfRule type="expression" dxfId="9908" priority="158">
      <formula>IF($Q$20&gt;=5,$P$22,"")</formula>
    </cfRule>
    <cfRule type="expression" dxfId="9907" priority="169">
      <formula>$P$23&lt;&gt;""</formula>
    </cfRule>
  </conditionalFormatting>
  <conditionalFormatting sqref="Q23">
    <cfRule type="expression" dxfId="9906" priority="121">
      <formula>IF($Q$20&gt;=6,$P$22,"")</formula>
    </cfRule>
    <cfRule type="expression" dxfId="9905" priority="170">
      <formula>$Q$23&lt;&gt;""</formula>
    </cfRule>
  </conditionalFormatting>
  <conditionalFormatting sqref="D11:I11">
    <cfRule type="expression" dxfId="9904" priority="63">
      <formula>D$11&lt;&gt;""</formula>
    </cfRule>
    <cfRule type="expression" dxfId="9903" priority="194">
      <formula>$H$10&lt;=TODAY()-2</formula>
    </cfRule>
  </conditionalFormatting>
  <conditionalFormatting sqref="L11:Q11">
    <cfRule type="expression" dxfId="9902" priority="62">
      <formula>L$11&lt;&gt;""</formula>
    </cfRule>
    <cfRule type="expression" dxfId="9901" priority="178">
      <formula>$P$10&lt;=TODAY()-2</formula>
    </cfRule>
  </conditionalFormatting>
  <conditionalFormatting sqref="D23:I23">
    <cfRule type="expression" dxfId="9900" priority="61">
      <formula>D$23&lt;&gt;""</formula>
    </cfRule>
    <cfRule type="expression" dxfId="9899" priority="189">
      <formula>$H$22&lt;=TODAY()-2</formula>
    </cfRule>
  </conditionalFormatting>
  <conditionalFormatting sqref="L23:Q23">
    <cfRule type="expression" dxfId="9898" priority="60">
      <formula>L$23&lt;&gt;""</formula>
    </cfRule>
    <cfRule type="expression" dxfId="9897" priority="171">
      <formula>$P$22&lt;=TODAY()-2</formula>
    </cfRule>
  </conditionalFormatting>
  <conditionalFormatting sqref="M12">
    <cfRule type="expression" dxfId="9896" priority="236">
      <formula>AND(TODAY()&gt;=$M$11,TODAY()&lt;=$M$12-1)</formula>
    </cfRule>
  </conditionalFormatting>
  <conditionalFormatting sqref="L12">
    <cfRule type="expression" dxfId="9895" priority="296">
      <formula>AND(TODAY()&gt;=$L$11,TODAY()&lt;=$L$12-1)</formula>
    </cfRule>
  </conditionalFormatting>
  <conditionalFormatting sqref="N12">
    <cfRule type="expression" dxfId="9894" priority="99">
      <formula>$N$12&lt;=TODAY()</formula>
    </cfRule>
    <cfRule type="expression" dxfId="9893" priority="214">
      <formula>AND(TODAY()&gt;=$N$11,TODAY()&lt;=$N$12-1)</formula>
    </cfRule>
  </conditionalFormatting>
  <conditionalFormatting sqref="O12">
    <cfRule type="expression" dxfId="9892" priority="98">
      <formula>$O$12&lt;=TODAY()</formula>
    </cfRule>
    <cfRule type="expression" dxfId="9891" priority="146">
      <formula>AND(TODAY()&gt;=$O$11,TODAY()&lt;=$O$12-1)</formula>
    </cfRule>
  </conditionalFormatting>
  <conditionalFormatting sqref="P12">
    <cfRule type="expression" dxfId="9890" priority="97">
      <formula>$P12&lt;=TODAY()</formula>
    </cfRule>
    <cfRule type="expression" dxfId="9889" priority="141">
      <formula>AND(TODAY()&gt;=$P$11,TODAY()&lt;=$P$12-1)</formula>
    </cfRule>
  </conditionalFormatting>
  <conditionalFormatting sqref="Q12">
    <cfRule type="expression" dxfId="9888" priority="96">
      <formula>$Q$12&lt;=TODAY()</formula>
    </cfRule>
    <cfRule type="expression" dxfId="9887" priority="139">
      <formula>AND(TODAY()&gt;=$Q$11,TODAY()&lt;=$Q$12-1)</formula>
    </cfRule>
  </conditionalFormatting>
  <conditionalFormatting sqref="D24">
    <cfRule type="expression" dxfId="9886" priority="366">
      <formula>AND(TODAY()&gt;=D23,TODAY()&lt;=D24-1)</formula>
    </cfRule>
  </conditionalFormatting>
  <conditionalFormatting sqref="E24">
    <cfRule type="expression" dxfId="9885" priority="134">
      <formula>$E$24&lt;=TODAY()</formula>
    </cfRule>
    <cfRule type="expression" dxfId="9884" priority="254">
      <formula>AND(TODAY()&gt;=$E$23,TODAY()&lt;=$E$24-1)</formula>
    </cfRule>
  </conditionalFormatting>
  <conditionalFormatting sqref="F24">
    <cfRule type="expression" dxfId="9883" priority="105">
      <formula>$F$24&lt;=TODAY()</formula>
    </cfRule>
    <cfRule type="expression" dxfId="9882" priority="215">
      <formula>AND(TODAY()&gt;=$F$23,TODAY()&lt;=$F$24-1)</formula>
    </cfRule>
  </conditionalFormatting>
  <conditionalFormatting sqref="G24">
    <cfRule type="expression" dxfId="9881" priority="104">
      <formula>$G$24&lt;=TODAY()</formula>
    </cfRule>
    <cfRule type="expression" dxfId="9880" priority="144">
      <formula>AND(TODAY()&gt;=$G$23,TODAY()&lt;=$G$24-1)</formula>
    </cfRule>
  </conditionalFormatting>
  <conditionalFormatting sqref="H24">
    <cfRule type="expression" dxfId="9879" priority="103">
      <formula>$H$24&lt;=TODAY()</formula>
    </cfRule>
    <cfRule type="expression" dxfId="9878" priority="135">
      <formula>AND(TODAY()&gt;=$H$23,TODAY()&lt;=$H$24-1)</formula>
    </cfRule>
  </conditionalFormatting>
  <conditionalFormatting sqref="I24">
    <cfRule type="expression" dxfId="9877" priority="102">
      <formula>$I$24&lt;=TODAY()</formula>
    </cfRule>
    <cfRule type="expression" dxfId="9876" priority="132">
      <formula>AND(TODAY()&gt;=$I$23,TODAY()&lt;=$I$24-1)</formula>
    </cfRule>
  </conditionalFormatting>
  <conditionalFormatting sqref="L24">
    <cfRule type="expression" dxfId="9875" priority="293">
      <formula>AND(TODAY()&gt;=$L$23,TODAY()&lt;=$L$24-1)</formula>
    </cfRule>
  </conditionalFormatting>
  <conditionalFormatting sqref="M24">
    <cfRule type="expression" dxfId="9874" priority="126">
      <formula>$M$24&lt;=TODAY()</formula>
    </cfRule>
    <cfRule type="expression" dxfId="9873" priority="223">
      <formula>AND(TODAY()&gt;=$M$23,TODAY()&lt;=$M$24-1)</formula>
    </cfRule>
  </conditionalFormatting>
  <conditionalFormatting sqref="N24">
    <cfRule type="expression" dxfId="9872" priority="93">
      <formula>$N$24&lt;=TODAY()</formula>
    </cfRule>
    <cfRule type="expression" dxfId="9871" priority="142">
      <formula>AND(TODAY()&gt;=$N$23,TODAY()&lt;=$N$24-1)</formula>
    </cfRule>
  </conditionalFormatting>
  <conditionalFormatting sqref="O24">
    <cfRule type="expression" dxfId="9870" priority="92">
      <formula>$O$24&lt;=TODAY()</formula>
    </cfRule>
    <cfRule type="expression" dxfId="9869" priority="130">
      <formula>AND(TODAY()&gt;=$O$23,TODAY()&lt;=$O$24-1)</formula>
    </cfRule>
  </conditionalFormatting>
  <conditionalFormatting sqref="P24">
    <cfRule type="expression" dxfId="9868" priority="91">
      <formula>$P$24&lt;=TODAY()</formula>
    </cfRule>
    <cfRule type="expression" dxfId="9867" priority="129">
      <formula>AND(TODAY()&gt;=$P$23,TODAY()&lt;=$P$24-1)</formula>
    </cfRule>
  </conditionalFormatting>
  <conditionalFormatting sqref="Q24">
    <cfRule type="expression" dxfId="9866" priority="90">
      <formula>$Q$24&lt;=TODAY()</formula>
    </cfRule>
    <cfRule type="expression" dxfId="9865" priority="128">
      <formula>AND(TODAY()&gt;=$Q$23,TODAY()&lt;=$Q$24-1)</formula>
    </cfRule>
  </conditionalFormatting>
  <conditionalFormatting sqref="G15">
    <cfRule type="expression" dxfId="9864" priority="116">
      <formula>$G$15=TODAY()</formula>
    </cfRule>
    <cfRule type="expression" dxfId="9863" priority="117">
      <formula>AND(TODAY()&gt;=D15,TODAY()&lt;=G15)</formula>
    </cfRule>
  </conditionalFormatting>
  <conditionalFormatting sqref="G27">
    <cfRule type="expression" dxfId="9862" priority="113">
      <formula>$G$27=TODAY()</formula>
    </cfRule>
    <cfRule type="expression" dxfId="9861" priority="120">
      <formula>AND(TODAY()&gt;=$D$27,TODAY()&lt;=$G$27)</formula>
    </cfRule>
  </conditionalFormatting>
  <conditionalFormatting sqref="O15">
    <cfRule type="expression" dxfId="9860" priority="114">
      <formula>$O$15=TODAY()</formula>
    </cfRule>
    <cfRule type="expression" dxfId="9859" priority="119">
      <formula>AND(TODAY()&gt;=L15,TODAY()&lt;=O15)</formula>
    </cfRule>
  </conditionalFormatting>
  <conditionalFormatting sqref="O27">
    <cfRule type="expression" dxfId="9858" priority="112">
      <formula>$O$27=TODAY()</formula>
    </cfRule>
    <cfRule type="expression" dxfId="9857" priority="118">
      <formula>AND(TODAY()&gt;=$L$27,AUJOURDHUI&lt;=$O$27)</formula>
    </cfRule>
  </conditionalFormatting>
  <conditionalFormatting sqref="D12">
    <cfRule type="expression" dxfId="9856" priority="222">
      <formula>AND(TODAY()&gt;=D11,TODAY()&lt;=D12-1)</formula>
    </cfRule>
  </conditionalFormatting>
  <conditionalFormatting sqref="E12">
    <cfRule type="expression" dxfId="9855" priority="249">
      <formula>AND(TODAY()&gt;=$E$11,TODAY()&lt;=$E$12-1)</formula>
    </cfRule>
  </conditionalFormatting>
  <conditionalFormatting sqref="F12">
    <cfRule type="expression" dxfId="9854" priority="393">
      <formula>AND(TODAY()&gt;=$F$11,TODAY()&lt;=$F$12-1)</formula>
    </cfRule>
  </conditionalFormatting>
  <conditionalFormatting sqref="G12">
    <cfRule type="expression" dxfId="9853" priority="156">
      <formula>AND(TODAY()&gt;=$G$11,TODAY()&lt;=$G$12-1)</formula>
    </cfRule>
  </conditionalFormatting>
  <conditionalFormatting sqref="H12">
    <cfRule type="expression" dxfId="9852" priority="111">
      <formula>AND(TODAY()&gt;=$H$11,TODAY()&lt;=$H$12-1)</formula>
    </cfRule>
  </conditionalFormatting>
  <conditionalFormatting sqref="I12">
    <cfRule type="expression" dxfId="9851" priority="110">
      <formula>AND(TODAY()&gt;=$I$11,TODAY()&lt;=$I$12-1)</formula>
    </cfRule>
  </conditionalFormatting>
  <conditionalFormatting sqref="E4:F4">
    <cfRule type="expression" dxfId="9850" priority="85">
      <formula>$E$4&lt;&gt;""</formula>
    </cfRule>
    <cfRule type="expression" dxfId="9849" priority="86">
      <formula>$E$4=""</formula>
    </cfRule>
  </conditionalFormatting>
  <conditionalFormatting sqref="M4:N4">
    <cfRule type="expression" dxfId="9848" priority="64">
      <formula>$M$4&lt;&gt;""</formula>
    </cfRule>
    <cfRule type="expression" dxfId="9847" priority="81">
      <formula>Q4=TODAY()</formula>
    </cfRule>
    <cfRule type="expression" dxfId="9846" priority="83">
      <formula>OR(D27&lt;=TODAY()-2,Q5&lt;=TODAY()-2)</formula>
    </cfRule>
    <cfRule type="expression" dxfId="9845" priority="84">
      <formula>OR($E$21+$G$21+$I$21=$I$20,$E$26+$G$26+$I$26=$I$20,TODAY()&gt;=$D$27-2)</formula>
    </cfRule>
  </conditionalFormatting>
  <conditionalFormatting sqref="M17:N17">
    <cfRule type="expression" dxfId="9844" priority="71">
      <formula>$M$17&lt;&gt;""</formula>
    </cfRule>
    <cfRule type="expression" dxfId="9843" priority="76">
      <formula>OR(L15&lt;=TODAY()-2,Q17&lt;=TODAY()-2)</formula>
    </cfRule>
    <cfRule type="expression" dxfId="9842" priority="78">
      <formula>$M$16&lt;&gt;""</formula>
    </cfRule>
    <cfRule type="expression" dxfId="9841" priority="80">
      <formula>OR($M$9+$O$9+$Q$9=$Q$8,$M$14+$O$14+$Q$14=$Q$8,TODAY()&gt;=$L$15-2)</formula>
    </cfRule>
  </conditionalFormatting>
  <conditionalFormatting sqref="E17">
    <cfRule type="expression" dxfId="9840" priority="67">
      <formula>$E17&lt;&gt;""</formula>
    </cfRule>
    <cfRule type="expression" dxfId="9839" priority="79">
      <formula>$E$16&lt;&gt;""</formula>
    </cfRule>
  </conditionalFormatting>
  <conditionalFormatting sqref="E16:F16">
    <cfRule type="expression" dxfId="9838" priority="66">
      <formula>E16&lt;&gt;""</formula>
    </cfRule>
    <cfRule type="expression" dxfId="9837" priority="69">
      <formula>OR($E$9+$G$9+$I$9=$G$8,$E$14+$G$14+$I$14=$I$8,TODAY()&gt;=$D$15-2)</formula>
    </cfRule>
    <cfRule type="expression" dxfId="9836" priority="74">
      <formula>OR(D15&lt;=TODAY()-2,I17&lt;=TODAY()-2)</formula>
    </cfRule>
    <cfRule type="expression" dxfId="9835" priority="75">
      <formula>$I$16=TODAY()</formula>
    </cfRule>
  </conditionalFormatting>
  <conditionalFormatting sqref="M16:N16">
    <cfRule type="expression" dxfId="9834" priority="65">
      <formula>$M$16&lt;&gt;""</formula>
    </cfRule>
    <cfRule type="expression" dxfId="9833" priority="70">
      <formula>Q16=TODAY()</formula>
    </cfRule>
    <cfRule type="expression" dxfId="9832" priority="72">
      <formula>OR(L15&lt;=TODAY()-2,Q17&lt;=TODAY()-2)</formula>
    </cfRule>
    <cfRule type="expression" dxfId="9831" priority="73">
      <formula>OR($M$9+$O$9+$Q$9=$Q$8,$M$14+$O$14+$Q$14=$Q$8,TODAY()&gt;=$L$27-2)</formula>
    </cfRule>
  </conditionalFormatting>
  <conditionalFormatting sqref="E17:F17">
    <cfRule type="expression" dxfId="9830" priority="68">
      <formula>OR(D15&lt;=TODAY()-2,I17&lt;=TODAY()-2)</formula>
    </cfRule>
    <cfRule type="expression" dxfId="9829" priority="77">
      <formula>OR($E$9+$G$9+$I$9=$I$8,$E$14+$G$14+$I$14=$I$8,TODAY()&gt;=$D$15-2)</formula>
    </cfRule>
  </conditionalFormatting>
  <conditionalFormatting sqref="Q4:Q5">
    <cfRule type="expression" dxfId="9828" priority="50">
      <formula>AND($Q$5&lt;&gt;"",TODAY()&gt;=$Q$5,$Q4="")</formula>
    </cfRule>
    <cfRule type="timePeriod" dxfId="9827" priority="57" timePeriod="tomorrow">
      <formula>FLOOR(Q4,1)=TODAY()+1</formula>
    </cfRule>
  </conditionalFormatting>
  <conditionalFormatting sqref="I16:I17">
    <cfRule type="expression" dxfId="9826" priority="48">
      <formula>AND($I$17&lt;&gt;"",TODAY()&gt;=$I$17,$I16="")</formula>
    </cfRule>
    <cfRule type="timePeriod" dxfId="9825" priority="59" timePeriod="tomorrow">
      <formula>FLOOR(I16,1)=TODAY()+1</formula>
    </cfRule>
  </conditionalFormatting>
  <conditionalFormatting sqref="Q16:Q17">
    <cfRule type="expression" dxfId="9824" priority="46">
      <formula>AND($Q$17&lt;&gt;"",TODAY()&gt;=$Q$17,$Q16="")</formula>
    </cfRule>
    <cfRule type="timePeriod" dxfId="9823" priority="55" timePeriod="tomorrow">
      <formula>FLOOR(Q16,1)=TODAY()+1</formula>
    </cfRule>
  </conditionalFormatting>
  <conditionalFormatting sqref="I4">
    <cfRule type="expression" dxfId="9822" priority="43">
      <formula>$I$5&lt;&gt;""</formula>
    </cfRule>
    <cfRule type="expression" dxfId="9821" priority="44">
      <formula>$I$5&lt;&gt;""</formula>
    </cfRule>
  </conditionalFormatting>
  <conditionalFormatting sqref="E6:I6">
    <cfRule type="expression" dxfId="9820" priority="38">
      <formula>AND($H$7="",D6&lt;&gt;"",E6="")</formula>
    </cfRule>
  </conditionalFormatting>
  <conditionalFormatting sqref="M6:Q6">
    <cfRule type="expression" dxfId="9819" priority="37">
      <formula>AND($P$7="",L6&lt;&gt;"",M6="")</formula>
    </cfRule>
  </conditionalFormatting>
  <conditionalFormatting sqref="E18:I18">
    <cfRule type="expression" dxfId="9818" priority="36">
      <formula>AND($H$19="",D18&lt;&gt;"",E18="")</formula>
    </cfRule>
  </conditionalFormatting>
  <conditionalFormatting sqref="M18:Q18">
    <cfRule type="expression" dxfId="9817" priority="35">
      <formula>AND($P$19="",L18&lt;&gt;"",M18="")</formula>
    </cfRule>
  </conditionalFormatting>
  <conditionalFormatting sqref="I30">
    <cfRule type="cellIs" dxfId="9816" priority="3" operator="lessThan">
      <formula>1</formula>
    </cfRule>
  </conditionalFormatting>
  <conditionalFormatting sqref="G32:H33">
    <cfRule type="timePeriod" dxfId="9815" priority="12" timePeriod="today">
      <formula>FLOOR(G32,1)=TODAY()</formula>
    </cfRule>
  </conditionalFormatting>
  <conditionalFormatting sqref="Q30">
    <cfRule type="cellIs" dxfId="9814" priority="7" operator="lessThan">
      <formula>1</formula>
    </cfRule>
    <cfRule type="expression" dxfId="9813" priority="11">
      <formula>M30</formula>
    </cfRule>
  </conditionalFormatting>
  <conditionalFormatting sqref="O32:P32">
    <cfRule type="timePeriod" dxfId="9812" priority="10" timePeriod="today">
      <formula>FLOOR(O32,1)=TODAY()</formula>
    </cfRule>
  </conditionalFormatting>
  <conditionalFormatting sqref="O33:P33">
    <cfRule type="timePeriod" dxfId="9811" priority="9" timePeriod="today">
      <formula>FLOOR(O33,1)=TODAY()</formula>
    </cfRule>
  </conditionalFormatting>
  <conditionalFormatting sqref="Q29">
    <cfRule type="cellIs" dxfId="9810" priority="8" operator="lessThan">
      <formula>1</formula>
    </cfRule>
  </conditionalFormatting>
  <conditionalFormatting sqref="Q32">
    <cfRule type="cellIs" dxfId="9809" priority="6" operator="lessThan">
      <formula>1</formula>
    </cfRule>
  </conditionalFormatting>
  <conditionalFormatting sqref="Q33">
    <cfRule type="cellIs" dxfId="9808" priority="5" operator="lessThan">
      <formula>1</formula>
    </cfRule>
  </conditionalFormatting>
  <conditionalFormatting sqref="I29">
    <cfRule type="cellIs" dxfId="9807" priority="4" operator="lessThan">
      <formula>1</formula>
    </cfRule>
  </conditionalFormatting>
  <conditionalFormatting sqref="I32">
    <cfRule type="cellIs" dxfId="9806" priority="2" operator="lessThan">
      <formula>1</formula>
    </cfRule>
  </conditionalFormatting>
  <conditionalFormatting sqref="I33">
    <cfRule type="cellIs" dxfId="9805" priority="1" operator="lessThan">
      <formula>1</formula>
    </cfRule>
  </conditionalFormatting>
  <dataValidations count="2">
    <dataValidation type="list" allowBlank="1" showInputMessage="1" showErrorMessage="1" sqref="E5:F5 M5:N5 E17:F17 M17:N17" xr:uid="{3A5BB564-EC9A-4FF4-82CC-8769C8353484}">
      <formula1>Mâles</formula1>
    </dataValidation>
    <dataValidation type="list" allowBlank="1" showInputMessage="1" showErrorMessage="1" sqref="E4:F4 M4:N4 E16:F16 M16:N16" xr:uid="{698B0503-164A-46B4-BC7F-91B0957C4EA3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7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3D2A16-827B-4CAE-B52B-CEF0BD45B38C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89DD7488-D017-47EB-A6B2-AF2A9C3DA3E2}">
          <x14:formula1>
            <xm:f>Liste!$G$2:$G$6</xm:f>
          </x14:formula1>
          <xm:sqref>F9 N9 F21 N21</xm:sqref>
        </x14:dataValidation>
        <x14:dataValidation type="list" allowBlank="1" showInputMessage="1" showErrorMessage="1" xr:uid="{FB477166-6603-4FA7-A79B-4865BECD6FF7}">
          <x14:formula1>
            <xm:f>Liste!$F$2:$F$6</xm:f>
          </x14:formula1>
          <xm:sqref>H9 P9 P21 H21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N25" sqref="N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9804" priority="415" timePeriod="today">
      <formula>FLOOR(F7,1)=TODAY()</formula>
    </cfRule>
  </conditionalFormatting>
  <conditionalFormatting sqref="F19">
    <cfRule type="timePeriod" dxfId="9803" priority="414" timePeriod="today">
      <formula>FLOOR(F19,1)=TODAY()</formula>
    </cfRule>
  </conditionalFormatting>
  <conditionalFormatting sqref="D38 G38">
    <cfRule type="timePeriod" dxfId="9802" priority="413" timePeriod="today">
      <formula>FLOOR(D38,1)=TODAY()</formula>
    </cfRule>
  </conditionalFormatting>
  <conditionalFormatting sqref="D49 G49 E44:F44 D42:E42 F41 H41">
    <cfRule type="timePeriod" dxfId="9801" priority="410" timePeriod="today">
      <formula>FLOOR(D41,1)=TODAY()</formula>
    </cfRule>
  </conditionalFormatting>
  <conditionalFormatting sqref="H41:I41">
    <cfRule type="expression" dxfId="9800" priority="409">
      <formula>D41</formula>
    </cfRule>
  </conditionalFormatting>
  <conditionalFormatting sqref="D41">
    <cfRule type="timePeriod" dxfId="9799" priority="408" timePeriod="today">
      <formula>FLOOR(D41,1)=TODAY()</formula>
    </cfRule>
  </conditionalFormatting>
  <conditionalFormatting sqref="N7">
    <cfRule type="timePeriod" dxfId="9798" priority="407" timePeriod="today">
      <formula>FLOOR(N7,1)=TODAY()</formula>
    </cfRule>
  </conditionalFormatting>
  <conditionalFormatting sqref="N19">
    <cfRule type="timePeriod" dxfId="9797" priority="406" timePeriod="today">
      <formula>FLOOR(N19,1)=TODAY()</formula>
    </cfRule>
  </conditionalFormatting>
  <conditionalFormatting sqref="Q20">
    <cfRule type="expression" dxfId="9796" priority="405">
      <formula>O20=(M21+O21+Q21)</formula>
    </cfRule>
  </conditionalFormatting>
  <conditionalFormatting sqref="D7">
    <cfRule type="timePeriod" dxfId="9795" priority="291" timePeriod="today">
      <formula>FLOOR(D7,1)=TODAY()</formula>
    </cfRule>
    <cfRule type="expression" dxfId="9794" priority="395">
      <formula>AND(D7&gt;=TODAY(),D7&lt;=TODAY()+1)</formula>
    </cfRule>
  </conditionalFormatting>
  <conditionalFormatting sqref="D7:E7">
    <cfRule type="expression" dxfId="9793" priority="251">
      <formula>$H7&lt;&gt;""</formula>
    </cfRule>
    <cfRule type="expression" dxfId="9792" priority="404">
      <formula>AND(TODAY()&gt;=$D$6+4,$H$7&lt;&gt;"")</formula>
    </cfRule>
  </conditionalFormatting>
  <conditionalFormatting sqref="D8:E8">
    <cfRule type="expression" dxfId="9791" priority="394">
      <formula>$I8&lt;&gt;""</formula>
    </cfRule>
    <cfRule type="timePeriod" dxfId="9790" priority="400" timePeriod="today">
      <formula>FLOOR(D8,1)=TODAY()</formula>
    </cfRule>
    <cfRule type="expression" dxfId="9789" priority="401">
      <formula>AND(D8&gt;=TODAY(),D8&lt;=TODAY()+1)</formula>
    </cfRule>
    <cfRule type="expression" dxfId="9788" priority="402">
      <formula>$H$7&lt;&gt;""</formula>
    </cfRule>
    <cfRule type="expression" dxfId="9787" priority="403">
      <formula>($E$9+$G$9+$I$9)=$G$8</formula>
    </cfRule>
  </conditionalFormatting>
  <conditionalFormatting sqref="E10:F10">
    <cfRule type="expression" dxfId="9786" priority="220">
      <formula>AND(SUM(E9,G9,I9)&lt;&gt;0,SUM(E9,G9,I9)=G8)</formula>
    </cfRule>
    <cfRule type="expression" dxfId="9785" priority="396">
      <formula>$H10&lt;&gt;""</formula>
    </cfRule>
    <cfRule type="timePeriod" dxfId="9784" priority="397" timePeriod="today">
      <formula>FLOOR(E10,1)=TODAY()</formula>
    </cfRule>
    <cfRule type="expression" dxfId="9783" priority="398">
      <formula>AND(E10&gt;=TODAY(),E10&lt;=TODAY()+1)</formula>
    </cfRule>
    <cfRule type="expression" dxfId="9782" priority="399">
      <formula>$I$8&lt;&gt;""</formula>
    </cfRule>
  </conditionalFormatting>
  <conditionalFormatting sqref="D12:I12">
    <cfRule type="timePeriod" dxfId="9781" priority="107" timePeriod="tomorrow">
      <formula>FLOOR(D12,1)=TODAY()+1</formula>
    </cfRule>
    <cfRule type="expression" dxfId="9780" priority="108">
      <formula>D$13&lt;&gt;""</formula>
    </cfRule>
    <cfRule type="expression" dxfId="9779" priority="109">
      <formula>D$12&lt;=TODAY()</formula>
    </cfRule>
  </conditionalFormatting>
  <conditionalFormatting sqref="D13:I13">
    <cfRule type="expression" dxfId="9778" priority="157">
      <formula>AND(D11&lt;&gt;"",YEAR($D11)=2019)</formula>
    </cfRule>
    <cfRule type="expression" dxfId="9777" priority="250">
      <formula>AND(D11&lt;&gt;"",YEAR($D11)=2020)</formula>
    </cfRule>
    <cfRule type="expression" dxfId="9776" priority="389">
      <formula>AND($D$11&lt;&gt;"",YEAR($D11)=2021)</formula>
    </cfRule>
    <cfRule type="expression" dxfId="9775" priority="390">
      <formula>AND(D11&lt;&gt;"",YEAR($D11)=2022)</formula>
    </cfRule>
    <cfRule type="expression" dxfId="9774" priority="391">
      <formula>AND(D11&lt;&gt;"",YEAR($D11)=2023)</formula>
    </cfRule>
    <cfRule type="expression" dxfId="9773" priority="392">
      <formula>AND(D11&lt;&gt;"",YEAR($D11)=2018)</formula>
    </cfRule>
  </conditionalFormatting>
  <conditionalFormatting sqref="D15">
    <cfRule type="expression" dxfId="9772" priority="124">
      <formula>AND(D15&gt;=TODAY(),D15&lt;=TODAY()+2)</formula>
    </cfRule>
    <cfRule type="expression" dxfId="9771" priority="149">
      <formula>AND(TODAY()&gt;=$H$10+6,TODAY()&lt;=$D$15-2)</formula>
    </cfRule>
  </conditionalFormatting>
  <conditionalFormatting sqref="I15">
    <cfRule type="cellIs" dxfId="9770" priority="299" operator="lessThan">
      <formula>1</formula>
    </cfRule>
  </conditionalFormatting>
  <conditionalFormatting sqref="I15">
    <cfRule type="expression" dxfId="9769" priority="388">
      <formula>IF(AND(E14="",G14="",I14="",(D11:I11)=""),"",IF(E14+G14+I14&lt;&gt;SUM(D11:I11),G15&lt;=TODAY()))</formula>
    </cfRule>
  </conditionalFormatting>
  <conditionalFormatting sqref="H7:I7">
    <cfRule type="expression" dxfId="9768" priority="385">
      <formula>$D8&lt;&gt;""</formula>
    </cfRule>
    <cfRule type="expression" dxfId="9767" priority="386">
      <formula>AND(H7="",D7&lt;&gt;"",D7&lt;=TODAY())</formula>
    </cfRule>
    <cfRule type="timePeriod" dxfId="9766" priority="387" timePeriod="today">
      <formula>FLOOR(H7,1)=TODAY()</formula>
    </cfRule>
  </conditionalFormatting>
  <conditionalFormatting sqref="I8">
    <cfRule type="expression" dxfId="9765" priority="384">
      <formula>G8=(E9+G9+I9)</formula>
    </cfRule>
  </conditionalFormatting>
  <conditionalFormatting sqref="H10">
    <cfRule type="expression" dxfId="9764" priority="380">
      <formula>(E9+G9+I9)=G8</formula>
    </cfRule>
  </conditionalFormatting>
  <conditionalFormatting sqref="H10:I10">
    <cfRule type="expression" dxfId="9763" priority="381">
      <formula>AND(H10="",E10&lt;&gt;"",E10&lt;=TODAY())</formula>
    </cfRule>
    <cfRule type="notContainsBlanks" dxfId="9762" priority="382">
      <formula>LEN(TRIM(H10))&gt;0</formula>
    </cfRule>
    <cfRule type="expression" dxfId="9761" priority="383">
      <formula>E10=TODAY()</formula>
    </cfRule>
  </conditionalFormatting>
  <conditionalFormatting sqref="D19">
    <cfRule type="timePeriod" dxfId="9760" priority="289" timePeriod="today">
      <formula>FLOOR(D19,1)=TODAY()</formula>
    </cfRule>
    <cfRule type="expression" dxfId="9759" priority="367">
      <formula>AND(D19&gt;=TODAY(),D19&lt;=TODAY()+1)</formula>
    </cfRule>
  </conditionalFormatting>
  <conditionalFormatting sqref="D19:E19">
    <cfRule type="expression" dxfId="9758" priority="281">
      <formula>$H19&lt;&gt;""</formula>
    </cfRule>
    <cfRule type="expression" dxfId="9757" priority="375">
      <formula>AND(TODAY()&gt;=$D$18+4,$H$19&lt;&gt;"")</formula>
    </cfRule>
  </conditionalFormatting>
  <conditionalFormatting sqref="D20">
    <cfRule type="expression" dxfId="9756" priority="374">
      <formula>AND(D20&gt;=TODAY(),D20&lt;=TODAY()+1)</formula>
    </cfRule>
  </conditionalFormatting>
  <conditionalFormatting sqref="D20:E20">
    <cfRule type="expression" dxfId="9755" priority="372">
      <formula>$I20&lt;&gt;""</formula>
    </cfRule>
    <cfRule type="timePeriod" dxfId="9754" priority="373" timePeriod="today">
      <formula>FLOOR(D20,1)=TODAY()</formula>
    </cfRule>
    <cfRule type="expression" dxfId="9753" priority="376">
      <formula>$H$19&lt;&gt;""</formula>
    </cfRule>
    <cfRule type="expression" dxfId="9752" priority="377">
      <formula>($E$21+$G$21+$I$21)=$G$20</formula>
    </cfRule>
  </conditionalFormatting>
  <conditionalFormatting sqref="E22:F22">
    <cfRule type="expression" dxfId="9751" priority="298">
      <formula>AND(SUM(E21,G21,I21)&lt;&gt;0,SUM(E21,G21,I21)=G20)</formula>
    </cfRule>
    <cfRule type="expression" dxfId="9750" priority="368">
      <formula>$H22&lt;&gt;""</formula>
    </cfRule>
    <cfRule type="timePeriod" dxfId="9749" priority="369" timePeriod="today">
      <formula>FLOOR(E22,1)=TODAY()</formula>
    </cfRule>
    <cfRule type="expression" dxfId="9748" priority="370">
      <formula>AND(E22&gt;=TODAY(),E22&lt;=TODAY()+1)</formula>
    </cfRule>
    <cfRule type="expression" dxfId="9747" priority="371">
      <formula>$I$20&lt;&gt;""</formula>
    </cfRule>
  </conditionalFormatting>
  <conditionalFormatting sqref="D24:I24">
    <cfRule type="timePeriod" dxfId="9746" priority="131" timePeriod="tomorrow">
      <formula>FLOOR(D24,1)=TODAY()+1</formula>
    </cfRule>
    <cfRule type="expression" dxfId="9745" priority="136">
      <formula>D$24&lt;=TODAY()</formula>
    </cfRule>
  </conditionalFormatting>
  <conditionalFormatting sqref="D24:I24">
    <cfRule type="expression" dxfId="9744" priority="101">
      <formula>D$25&lt;&gt;""</formula>
    </cfRule>
  </conditionalFormatting>
  <conditionalFormatting sqref="D25:I25">
    <cfRule type="expression" dxfId="9743" priority="188">
      <formula>AND(D23&lt;&gt;"",YEAR($D23)=2018)</formula>
    </cfRule>
    <cfRule type="expression" dxfId="9742" priority="255">
      <formula>AND(D23&lt;&gt;"",YEAR($D23)=2019)</formula>
    </cfRule>
    <cfRule type="expression" dxfId="9741" priority="362">
      <formula>AND(D23&lt;&gt;"",YEAR($D23)=2020)</formula>
    </cfRule>
    <cfRule type="expression" dxfId="9740" priority="363">
      <formula>AND(D23&lt;&gt;"",YEAR($D23)=2021)</formula>
    </cfRule>
    <cfRule type="expression" dxfId="9739" priority="364">
      <formula>AND(D23&lt;&gt;"",YEAR($D23)=2022)</formula>
    </cfRule>
    <cfRule type="expression" dxfId="9738" priority="365">
      <formula>AND(D23&lt;&gt;"",YEAR($D23)=2023)</formula>
    </cfRule>
  </conditionalFormatting>
  <conditionalFormatting sqref="D27">
    <cfRule type="expression" dxfId="9737" priority="122">
      <formula>AND(D27&gt;=TODAY(),D27&lt;=TODAY()+2)</formula>
    </cfRule>
    <cfRule type="expression" dxfId="9736" priority="133">
      <formula>AND(TODAY()&gt;=$H$22+6,TODAY()&lt;=$D$27-2)</formula>
    </cfRule>
  </conditionalFormatting>
  <conditionalFormatting sqref="H19">
    <cfRule type="timePeriod" dxfId="9735" priority="360" timePeriod="today">
      <formula>FLOOR(H19,1)=TODAY()</formula>
    </cfRule>
  </conditionalFormatting>
  <conditionalFormatting sqref="H19:I19">
    <cfRule type="expression" dxfId="9734" priority="358">
      <formula>$D20&lt;&gt;""</formula>
    </cfRule>
    <cfRule type="expression" dxfId="9733" priority="359">
      <formula>AND(H19="",D19&lt;&gt;"",D19&lt;=TODAY())</formula>
    </cfRule>
  </conditionalFormatting>
  <conditionalFormatting sqref="I20">
    <cfRule type="expression" dxfId="9732" priority="357">
      <formula>G20=(E21+G21+I21)</formula>
    </cfRule>
  </conditionalFormatting>
  <conditionalFormatting sqref="H22:I22">
    <cfRule type="expression" dxfId="9731" priority="353">
      <formula>(E21+G21+I21)=G20</formula>
    </cfRule>
    <cfRule type="expression" dxfId="9730" priority="354">
      <formula>AND(H22="",E22&lt;&gt;"",E22&lt;=TODAY())</formula>
    </cfRule>
    <cfRule type="notContainsBlanks" dxfId="9729" priority="355">
      <formula>LEN(TRIM(H22))&gt;0</formula>
    </cfRule>
    <cfRule type="expression" dxfId="9728" priority="356">
      <formula>E22=TODAY()</formula>
    </cfRule>
  </conditionalFormatting>
  <conditionalFormatting sqref="I27">
    <cfRule type="cellIs" dxfId="9727" priority="351" operator="lessThan">
      <formula>1</formula>
    </cfRule>
  </conditionalFormatting>
  <conditionalFormatting sqref="I27">
    <cfRule type="expression" dxfId="9726" priority="352">
      <formula>IF(AND(E26="",G26="",I26="",(D23:I23)=""),"",IF(E26+G26+I26&lt;&gt;SUM(D23:I23),G27&lt;=TODAY()))</formula>
    </cfRule>
  </conditionalFormatting>
  <conditionalFormatting sqref="L7">
    <cfRule type="timePeriod" dxfId="9725" priority="288" timePeriod="today">
      <formula>FLOOR(L7,1)=TODAY()</formula>
    </cfRule>
    <cfRule type="expression" dxfId="9724" priority="297">
      <formula>AND(L7&gt;=TODAY(),L7&lt;=TODAY()+1)</formula>
    </cfRule>
  </conditionalFormatting>
  <conditionalFormatting sqref="L7:M7">
    <cfRule type="expression" dxfId="9723" priority="282">
      <formula>$P7&lt;&gt;""</formula>
    </cfRule>
    <cfRule type="expression" dxfId="9722" priority="347">
      <formula>AND(TODAY()&gt;=$L$6+4,$P$7&lt;&gt;"")</formula>
    </cfRule>
  </conditionalFormatting>
  <conditionalFormatting sqref="L8">
    <cfRule type="expression" dxfId="9721" priority="346">
      <formula>AND(L8&gt;=TODAY(),L8&lt;=TODAY()+1)</formula>
    </cfRule>
  </conditionalFormatting>
  <conditionalFormatting sqref="L8:M8">
    <cfRule type="expression" dxfId="9720" priority="344">
      <formula>$Q$8&lt;&gt;""</formula>
    </cfRule>
    <cfRule type="timePeriod" dxfId="9719" priority="345" timePeriod="today">
      <formula>FLOOR(L8,1)=TODAY()</formula>
    </cfRule>
    <cfRule type="expression" dxfId="9718" priority="348">
      <formula>$P$7&lt;&gt;""</formula>
    </cfRule>
    <cfRule type="expression" dxfId="9717" priority="349">
      <formula>($M$9+$O$9+$Q$9)=$O$8</formula>
    </cfRule>
  </conditionalFormatting>
  <conditionalFormatting sqref="M10:N10">
    <cfRule type="expression" dxfId="9716" priority="295">
      <formula>"ET(SOMME(M8;O8;Q8)&lt;&gt;0;SOMME(M8;O8;Q9)=O7)  "</formula>
    </cfRule>
    <cfRule type="expression" dxfId="9715" priority="340">
      <formula>$P10&lt;&gt;""</formula>
    </cfRule>
    <cfRule type="timePeriod" dxfId="9714" priority="341" timePeriod="today">
      <formula>FLOOR(M10,1)=TODAY()</formula>
    </cfRule>
    <cfRule type="expression" dxfId="9713" priority="342">
      <formula>AND(M10&gt;=TODAY(),M10&lt;=TODAY()+1)</formula>
    </cfRule>
    <cfRule type="expression" dxfId="9712" priority="343">
      <formula>$Q$8&lt;&gt;""</formula>
    </cfRule>
  </conditionalFormatting>
  <conditionalFormatting sqref="L13:Q13">
    <cfRule type="expression" dxfId="9711" priority="177">
      <formula>AND(L11&lt;&gt;"",YEAR($L11)=2018)</formula>
    </cfRule>
    <cfRule type="expression" dxfId="9710" priority="237">
      <formula>AND(L11&lt;&gt;"",YEAR($L11)=2019)</formula>
    </cfRule>
    <cfRule type="expression" dxfId="9709" priority="336">
      <formula>AND(L11&lt;&gt;"",YEAR($L11)=2020)</formula>
    </cfRule>
    <cfRule type="expression" dxfId="9708" priority="337">
      <formula>AND(L11&lt;&gt;"",YEAR($L11)=2021)</formula>
    </cfRule>
    <cfRule type="expression" dxfId="9707" priority="338">
      <formula>AND(L11&lt;&gt;"",YEAR($L11)=2022)</formula>
    </cfRule>
    <cfRule type="expression" dxfId="9706" priority="339">
      <formula>AND(L11&lt;&gt;"",YEAR($L11)=2023)</formula>
    </cfRule>
  </conditionalFormatting>
  <conditionalFormatting sqref="L15">
    <cfRule type="expression" dxfId="9705" priority="123">
      <formula>AND(L15&gt;=TODAY(),L15&lt;=TODAY()+2)</formula>
    </cfRule>
    <cfRule type="expression" dxfId="9704" priority="137">
      <formula>AND(TODAY()&gt;=$P$10+6,TODAY()&lt;=$L$15-2)</formula>
    </cfRule>
  </conditionalFormatting>
  <conditionalFormatting sqref="P7">
    <cfRule type="timePeriod" dxfId="9703" priority="334" timePeriod="today">
      <formula>FLOOR(P7,1)=TODAY()</formula>
    </cfRule>
  </conditionalFormatting>
  <conditionalFormatting sqref="P7:Q7">
    <cfRule type="expression" dxfId="9702" priority="332">
      <formula>$L8&lt;&gt;""</formula>
    </cfRule>
    <cfRule type="expression" dxfId="9701" priority="333">
      <formula>AND(P7="",L7&lt;&gt;"",L7&lt;=TODAY())</formula>
    </cfRule>
  </conditionalFormatting>
  <conditionalFormatting sqref="Q8">
    <cfRule type="expression" dxfId="9700" priority="331">
      <formula>O8=(M9+O9+Q9)</formula>
    </cfRule>
  </conditionalFormatting>
  <conditionalFormatting sqref="P10:Q10">
    <cfRule type="expression" dxfId="9699" priority="327">
      <formula>(M9+O9+Q9)=O8</formula>
    </cfRule>
    <cfRule type="expression" dxfId="9698" priority="328">
      <formula>AND(P10="",M10&lt;&gt;"",M10&lt;=TODAY())</formula>
    </cfRule>
    <cfRule type="notContainsBlanks" dxfId="9697" priority="329">
      <formula>LEN(TRIM(P10))&gt;0</formula>
    </cfRule>
    <cfRule type="expression" dxfId="9696" priority="330">
      <formula>M10=TODAY()</formula>
    </cfRule>
  </conditionalFormatting>
  <conditionalFormatting sqref="Q15">
    <cfRule type="cellIs" dxfId="9695" priority="325" operator="lessThan">
      <formula>1</formula>
    </cfRule>
  </conditionalFormatting>
  <conditionalFormatting sqref="Q15">
    <cfRule type="expression" dxfId="9694" priority="326">
      <formula>IF(AND(M14="",O14="",Q14="",(L11:Q11)=""),"",IF(M14+O14+Q14&lt;&gt;SUM(L11:Q11),O15&lt;=TODAY()))</formula>
    </cfRule>
  </conditionalFormatting>
  <conditionalFormatting sqref="L19">
    <cfRule type="timePeriod" dxfId="9693" priority="287" timePeriod="today">
      <formula>FLOOR(L19,1)=TODAY()</formula>
    </cfRule>
    <cfRule type="expression" dxfId="9692" priority="294">
      <formula>AND(L19&gt;=TODAY(),L19&lt;=TODAY()+1)</formula>
    </cfRule>
  </conditionalFormatting>
  <conditionalFormatting sqref="L19:M19">
    <cfRule type="expression" dxfId="9691" priority="280">
      <formula>$P19&lt;&gt;""</formula>
    </cfRule>
    <cfRule type="expression" dxfId="9690" priority="321">
      <formula>AND(TODAY()&gt;=$L$18+4,$P$19&lt;&gt;"")</formula>
    </cfRule>
  </conditionalFormatting>
  <conditionalFormatting sqref="L20:M20">
    <cfRule type="expression" dxfId="9689" priority="318">
      <formula>$Q20&lt;&gt;""</formula>
    </cfRule>
    <cfRule type="timePeriod" dxfId="9688" priority="319" timePeriod="today">
      <formula>FLOOR(L20,1)=TODAY()</formula>
    </cfRule>
    <cfRule type="expression" dxfId="9687" priority="320">
      <formula>AND(L20&gt;=TODAY(),L20&lt;=TODAY()+1)</formula>
    </cfRule>
    <cfRule type="expression" dxfId="9686" priority="322">
      <formula>$P$19&lt;&gt;""</formula>
    </cfRule>
    <cfRule type="expression" dxfId="9685" priority="323">
      <formula>($M$21+$O$21+$Q$21)=$O$20</formula>
    </cfRule>
  </conditionalFormatting>
  <conditionalFormatting sqref="M22:N22">
    <cfRule type="expression" dxfId="9684" priority="292">
      <formula>AND(SUM(M21,O21,Q21)&lt;&gt;0,SUM(M21,O21,Q21)=O20)</formula>
    </cfRule>
    <cfRule type="expression" dxfId="9683" priority="314">
      <formula>$P22&lt;&gt;""</formula>
    </cfRule>
    <cfRule type="timePeriod" dxfId="9682" priority="315" timePeriod="today">
      <formula>FLOOR(M22,1)=TODAY()</formula>
    </cfRule>
    <cfRule type="expression" dxfId="9681" priority="316">
      <formula>AND(M22&gt;=TODAY(),M22&lt;=TODAY()+1)</formula>
    </cfRule>
    <cfRule type="expression" dxfId="9680" priority="317">
      <formula>$Q$20&lt;&gt;""</formula>
    </cfRule>
  </conditionalFormatting>
  <conditionalFormatting sqref="L25:Q25">
    <cfRule type="expression" dxfId="9679" priority="151">
      <formula>AND(L23&lt;&gt;"",YEAR($L23)=2023)</formula>
    </cfRule>
    <cfRule type="expression" dxfId="9678" priority="224">
      <formula>AND(L23&lt;&gt;"",YEAR($L23)=2022)</formula>
    </cfRule>
    <cfRule type="expression" dxfId="9677" priority="310">
      <formula>AND(L23&lt;&gt;"",YEAR($L23)=2021)</formula>
    </cfRule>
    <cfRule type="expression" dxfId="9676" priority="311">
      <formula>AND(L23&lt;&gt;"",YEAR($L23)=2020)</formula>
    </cfRule>
    <cfRule type="expression" dxfId="9675" priority="312">
      <formula>AND(L23&lt;&gt;"",YEAR($L23)=2019)</formula>
    </cfRule>
    <cfRule type="expression" dxfId="9674" priority="313">
      <formula>AND(L23&lt;&gt;"",YEAR($L23)=2018)</formula>
    </cfRule>
  </conditionalFormatting>
  <conditionalFormatting sqref="L27">
    <cfRule type="expression" dxfId="9673" priority="125">
      <formula>AND(L27&gt;=TODAY(),L27&lt;=TODAY()+2)</formula>
    </cfRule>
    <cfRule type="expression" dxfId="9672" priority="173">
      <formula>AND(TODAY()&gt;=$P$22+6,TODAY()&lt;=$L$27-2)</formula>
    </cfRule>
  </conditionalFormatting>
  <conditionalFormatting sqref="P19">
    <cfRule type="timePeriod" dxfId="9671" priority="308" timePeriod="today">
      <formula>FLOOR(P19,1)=TODAY()</formula>
    </cfRule>
  </conditionalFormatting>
  <conditionalFormatting sqref="P19:Q19">
    <cfRule type="expression" dxfId="9670" priority="306">
      <formula>$L20&lt;&gt;""</formula>
    </cfRule>
    <cfRule type="expression" dxfId="9669" priority="307">
      <formula>AND(P19="",L19&lt;&gt;"",L19&lt;=TODAY())</formula>
    </cfRule>
  </conditionalFormatting>
  <conditionalFormatting sqref="P22:Q22">
    <cfRule type="expression" dxfId="9668" priority="302">
      <formula>(M21+O21+Q21)=O20</formula>
    </cfRule>
    <cfRule type="expression" dxfId="9667" priority="303">
      <formula>AND(P22="",M22&lt;&gt;"",M22&lt;=TODAY())</formula>
    </cfRule>
    <cfRule type="notContainsBlanks" dxfId="9666" priority="304">
      <formula>LEN(TRIM(P22))&gt;0</formula>
    </cfRule>
    <cfRule type="expression" dxfId="9665" priority="305">
      <formula>M22=TODAY()</formula>
    </cfRule>
  </conditionalFormatting>
  <conditionalFormatting sqref="Q27">
    <cfRule type="cellIs" dxfId="9664" priority="300" operator="lessThan">
      <formula>1</formula>
    </cfRule>
  </conditionalFormatting>
  <conditionalFormatting sqref="Q27">
    <cfRule type="expression" dxfId="9663" priority="301">
      <formula>IF(AND(M26="",O26="",Q26="",(L23:Q23)=""),"",IF(M26+O26+Q26&lt;&gt;SUM(L23:Q23),O27&lt;=TODAY()))</formula>
    </cfRule>
  </conditionalFormatting>
  <conditionalFormatting sqref="D6:I15">
    <cfRule type="expression" dxfId="9662" priority="205">
      <formula>AND(($E$14+$G$14+$I$14)&lt;&gt;"",COUNTA($D$11:$I$11)&gt;0,COUNTA($D$11:$I$11)=($E$14+$G$14+$I$14))</formula>
    </cfRule>
  </conditionalFormatting>
  <conditionalFormatting sqref="D18:I27">
    <cfRule type="expression" dxfId="9661" priority="152">
      <formula>AND(($E$26+$G$26+$I$26)&lt;&gt;"",COUNTA($D$23:$I$23)&gt;0,COUNTA($D$23:$I$23)=($E$26+$G$26+$I$26))</formula>
    </cfRule>
  </conditionalFormatting>
  <conditionalFormatting sqref="L12:Q12">
    <cfRule type="timePeriod" dxfId="9660" priority="138" timePeriod="tomorrow">
      <formula>FLOOR(L12,1)=TODAY()+1</formula>
    </cfRule>
    <cfRule type="expression" dxfId="9659" priority="140">
      <formula>L$12&lt;=TODAY()</formula>
    </cfRule>
  </conditionalFormatting>
  <conditionalFormatting sqref="L12:Q12">
    <cfRule type="expression" dxfId="9658" priority="95">
      <formula>L$13&lt;&gt;""</formula>
    </cfRule>
  </conditionalFormatting>
  <conditionalFormatting sqref="L6:Q15">
    <cfRule type="expression" dxfId="9657" priority="154">
      <formula>AND(($M$14+$O$14+$Q$14)&lt;&gt;"",COUNTA($L$11:$Q$11)&gt;0,COUNTA($L$11:$Q$11)=($M$14+$O$14+$Q$14))</formula>
    </cfRule>
  </conditionalFormatting>
  <conditionalFormatting sqref="L24:Q24">
    <cfRule type="expression" dxfId="9656" priority="127">
      <formula>L$24&lt;=TODAY()</formula>
    </cfRule>
    <cfRule type="timePeriod" dxfId="9655" priority="164" timePeriod="tomorrow">
      <formula>FLOOR(L24,1)=TODAY()+1</formula>
    </cfRule>
  </conditionalFormatting>
  <conditionalFormatting sqref="L24:Q24">
    <cfRule type="expression" dxfId="9654" priority="89">
      <formula>L$25&lt;&gt;""</formula>
    </cfRule>
  </conditionalFormatting>
  <conditionalFormatting sqref="L18:Q27">
    <cfRule type="expression" dxfId="9653" priority="150">
      <formula>AND(($M$26+$O$26+$Q$26)&lt;&gt;"",COUNTA($L$23:$Q$23)&gt;0,COUNTA($L$23:$Q$23)=($M$26+$O$26+$Q$26))</formula>
    </cfRule>
  </conditionalFormatting>
  <conditionalFormatting sqref="D6:I10">
    <cfRule type="expression" dxfId="9652" priority="148">
      <formula>AND($E$9&lt;&gt;"",$G$9&lt;&gt;"",$I$9&lt;&gt;"",$G$8&lt;&gt;"",$E$9+$G$9+$I$9=$G$8)</formula>
    </cfRule>
  </conditionalFormatting>
  <conditionalFormatting sqref="D18:I22">
    <cfRule type="expression" dxfId="9651" priority="145">
      <formula>AND($E$21&lt;&gt;"",$G$21&lt;&gt;"",$I$21&lt;&gt;"",$G$20&lt;&gt;"",$E$21+$G$21+$I$21=$G$20)</formula>
    </cfRule>
  </conditionalFormatting>
  <conditionalFormatting sqref="L6:Q10">
    <cfRule type="expression" dxfId="9650" priority="147">
      <formula>AND($M$9&lt;&gt;"",$O$9&lt;&gt;"",$Q$9&lt;&gt;"",$O$8&lt;&gt;"",$M$9+$O$9+$Q$9=$O$8)</formula>
    </cfRule>
  </conditionalFormatting>
  <conditionalFormatting sqref="L18:Q22">
    <cfRule type="expression" dxfId="9649" priority="143">
      <formula>AND($M$21&lt;&gt;"",$O$21&lt;&gt;"",$Q$21&lt;&gt;"",$O$20&lt;&gt;"",$M$21+$O$21+$Q$21=$O$20)</formula>
    </cfRule>
  </conditionalFormatting>
  <conditionalFormatting sqref="M5:N5">
    <cfRule type="expression" dxfId="9648" priority="82">
      <formula>$M$5&lt;&gt;""</formula>
    </cfRule>
    <cfRule type="expression" dxfId="9647" priority="87">
      <formula>OR(D27&lt;=TODAY()-2,Q5&lt;=TODAY()-2)</formula>
    </cfRule>
    <cfRule type="expression" dxfId="9646" priority="284">
      <formula>$M$4&lt;&gt;""</formula>
    </cfRule>
    <cfRule type="expression" dxfId="9645" priority="286">
      <formula>OR($E$21+$G$21+$I$21=$I$20,$E$26+$G$26+$I$26=$I$20,TODAY()&gt;=$D$27-2)</formula>
    </cfRule>
  </conditionalFormatting>
  <conditionalFormatting sqref="D6">
    <cfRule type="expression" dxfId="9644" priority="221">
      <formula>$D$6&lt;&gt;""</formula>
    </cfRule>
    <cfRule type="expression" dxfId="9643" priority="253">
      <formula>$I$5&lt;&gt;""</formula>
    </cfRule>
    <cfRule type="expression" dxfId="9642" priority="379">
      <formula>$D7=TODAY()</formula>
    </cfRule>
  </conditionalFormatting>
  <conditionalFormatting sqref="L6">
    <cfRule type="expression" dxfId="9641" priority="218">
      <formula>$L6&lt;&gt;""</formula>
    </cfRule>
    <cfRule type="expression" dxfId="9640" priority="335">
      <formula>$L$7=TODAY()</formula>
    </cfRule>
    <cfRule type="expression" dxfId="9639" priority="350">
      <formula>$Q$4&lt;&gt;""</formula>
    </cfRule>
  </conditionalFormatting>
  <conditionalFormatting sqref="D18">
    <cfRule type="expression" dxfId="9638" priority="269">
      <formula>$D$18&lt;&gt;""</formula>
    </cfRule>
    <cfRule type="expression" dxfId="9637" priority="361">
      <formula>$I16&lt;&gt;""</formula>
    </cfRule>
  </conditionalFormatting>
  <conditionalFormatting sqref="L18">
    <cfRule type="expression" dxfId="9636" priority="217">
      <formula>$L18&lt;&gt;""</formula>
    </cfRule>
    <cfRule type="expression" dxfId="9635" priority="309">
      <formula>$L$19=TODAY()</formula>
    </cfRule>
    <cfRule type="expression" dxfId="9634" priority="324">
      <formula>$Q$16&lt;&gt;""</formula>
    </cfRule>
  </conditionalFormatting>
  <conditionalFormatting sqref="E5">
    <cfRule type="expression" dxfId="9633" priority="275">
      <formula>$E5&lt;&gt;""</formula>
    </cfRule>
    <cfRule type="expression" dxfId="9632" priority="285">
      <formula>$E$4&lt;&gt;""</formula>
    </cfRule>
  </conditionalFormatting>
  <conditionalFormatting sqref="D11">
    <cfRule type="expression" dxfId="9631" priority="106">
      <formula>IF($I8&gt;=1,$H$10,"")</formula>
    </cfRule>
  </conditionalFormatting>
  <conditionalFormatting sqref="E11">
    <cfRule type="expression" dxfId="9630" priority="115">
      <formula>IF($I$8&gt;=2,$H$10,"")</formula>
    </cfRule>
    <cfRule type="expression" dxfId="9629" priority="195">
      <formula>$E11&lt;&gt;""</formula>
    </cfRule>
  </conditionalFormatting>
  <conditionalFormatting sqref="F11">
    <cfRule type="expression" dxfId="9628" priority="161">
      <formula>IF($I$8&gt;=3,$H$10,"")</formula>
    </cfRule>
    <cfRule type="expression" dxfId="9627" priority="201">
      <formula>$F$11&lt;&gt;""</formula>
    </cfRule>
  </conditionalFormatting>
  <conditionalFormatting sqref="G11">
    <cfRule type="expression" dxfId="9626" priority="191">
      <formula>IF($I$8&gt;=4,$H$10,"")</formula>
    </cfRule>
    <cfRule type="expression" dxfId="9625" priority="206">
      <formula>$G$11&lt;&gt;""</formula>
    </cfRule>
  </conditionalFormatting>
  <conditionalFormatting sqref="H11">
    <cfRule type="expression" dxfId="9624" priority="192">
      <formula>IF($I$8&gt;=5,$H$10,"")</formula>
    </cfRule>
    <cfRule type="expression" dxfId="9623" priority="207">
      <formula>$H$11&lt;&gt;""</formula>
    </cfRule>
  </conditionalFormatting>
  <conditionalFormatting sqref="I11">
    <cfRule type="expression" dxfId="9622" priority="193">
      <formula>IF($I$8&gt;=6,$H$10,"")</formula>
    </cfRule>
    <cfRule type="expression" dxfId="9621" priority="208">
      <formula>$I$11&lt;&gt;""</formula>
    </cfRule>
  </conditionalFormatting>
  <conditionalFormatting sqref="D23">
    <cfRule type="expression" dxfId="9620" priority="153">
      <formula>IF($I$20&gt;=1,$H$22,"")</formula>
    </cfRule>
  </conditionalFormatting>
  <conditionalFormatting sqref="E23">
    <cfRule type="expression" dxfId="9619" priority="187">
      <formula>IF($I$20&gt;=2,$H$22,"")</formula>
    </cfRule>
    <cfRule type="expression" dxfId="9618" priority="190">
      <formula>$E$23&lt;&gt;""</formula>
    </cfRule>
  </conditionalFormatting>
  <conditionalFormatting sqref="F23">
    <cfRule type="expression" dxfId="9617" priority="186">
      <formula>IF($I$20&gt;=3,$H$22,"")</formula>
    </cfRule>
    <cfRule type="expression" dxfId="9616" priority="196">
      <formula>$F$23&lt;&gt;""</formula>
    </cfRule>
  </conditionalFormatting>
  <conditionalFormatting sqref="G23">
    <cfRule type="expression" dxfId="9615" priority="185">
      <formula>IF($I$20&gt;=4,$H$22,"")</formula>
    </cfRule>
    <cfRule type="expression" dxfId="9614" priority="197">
      <formula>$G$23&lt;&gt;""</formula>
    </cfRule>
  </conditionalFormatting>
  <conditionalFormatting sqref="H23">
    <cfRule type="expression" dxfId="9613" priority="159">
      <formula>IF($I$20&gt;=5,$H$22,"")</formula>
    </cfRule>
    <cfRule type="expression" dxfId="9612" priority="198">
      <formula>$H$23&lt;&gt;""</formula>
    </cfRule>
  </conditionalFormatting>
  <conditionalFormatting sqref="I23">
    <cfRule type="expression" dxfId="9611" priority="100">
      <formula>IF($I$20&gt;=6,$H$22,"")</formula>
    </cfRule>
    <cfRule type="expression" dxfId="9610" priority="199">
      <formula>$I$23&lt;&gt;""</formula>
    </cfRule>
  </conditionalFormatting>
  <conditionalFormatting sqref="L11">
    <cfRule type="expression" dxfId="9609" priority="155">
      <formula>IF($Q8&gt;=1,$P$10,"")</formula>
    </cfRule>
  </conditionalFormatting>
  <conditionalFormatting sqref="M11">
    <cfRule type="expression" dxfId="9608" priority="94">
      <formula>IF($Q$8&gt;=2,$P$10,"")</formula>
    </cfRule>
    <cfRule type="expression" dxfId="9607" priority="179">
      <formula>$M$11&lt;&gt;""</formula>
    </cfRule>
  </conditionalFormatting>
  <conditionalFormatting sqref="N11">
    <cfRule type="expression" dxfId="9606" priority="160">
      <formula>IF($Q$8&gt;=3,$P$10,"")</formula>
    </cfRule>
    <cfRule type="expression" dxfId="9605" priority="180">
      <formula>$N$11&lt;&gt;""</formula>
    </cfRule>
  </conditionalFormatting>
  <conditionalFormatting sqref="O11">
    <cfRule type="expression" dxfId="9604" priority="176">
      <formula>IF($Q$8&gt;=4,$P$10,"")</formula>
    </cfRule>
    <cfRule type="expression" dxfId="9603" priority="181">
      <formula>$O$11&lt;&gt;""</formula>
    </cfRule>
  </conditionalFormatting>
  <conditionalFormatting sqref="P11">
    <cfRule type="expression" dxfId="9602" priority="175">
      <formula>IF($Q$8&gt;=5,$P$10,"")</formula>
    </cfRule>
    <cfRule type="expression" dxfId="9601" priority="182">
      <formula>$P$11&lt;&gt;""</formula>
    </cfRule>
  </conditionalFormatting>
  <conditionalFormatting sqref="Q11">
    <cfRule type="expression" dxfId="9600" priority="174">
      <formula>IF($Q$8&gt;=6,$P$10,"")</formula>
    </cfRule>
    <cfRule type="expression" dxfId="9599" priority="183">
      <formula>$Q$11&lt;&gt;""</formula>
    </cfRule>
  </conditionalFormatting>
  <conditionalFormatting sqref="L23">
    <cfRule type="expression" dxfId="9598" priority="165">
      <formula>IF($Q$20&gt;=1,$P$22,"")</formula>
    </cfRule>
  </conditionalFormatting>
  <conditionalFormatting sqref="M23">
    <cfRule type="expression" dxfId="9597" priority="88">
      <formula>IF($Q$20&gt;=2,$P$22,"")</formula>
    </cfRule>
    <cfRule type="expression" dxfId="9596" priority="166">
      <formula>$M$23&lt;&gt;""</formula>
    </cfRule>
  </conditionalFormatting>
  <conditionalFormatting sqref="N23">
    <cfRule type="expression" dxfId="9595" priority="163">
      <formula>IF($Q$20&gt;=3,$P$22,"")</formula>
    </cfRule>
    <cfRule type="expression" dxfId="9594" priority="167">
      <formula>$N$23&lt;&gt;""</formula>
    </cfRule>
  </conditionalFormatting>
  <conditionalFormatting sqref="O23">
    <cfRule type="expression" dxfId="9593" priority="162">
      <formula>IF($Q$20&gt;=4,$P$22,"")</formula>
    </cfRule>
    <cfRule type="expression" dxfId="9592" priority="168">
      <formula>$O$23&lt;&gt;""</formula>
    </cfRule>
  </conditionalFormatting>
  <conditionalFormatting sqref="P23">
    <cfRule type="expression" dxfId="9591" priority="158">
      <formula>IF($Q$20&gt;=5,$P$22,"")</formula>
    </cfRule>
    <cfRule type="expression" dxfId="9590" priority="169">
      <formula>$P$23&lt;&gt;""</formula>
    </cfRule>
  </conditionalFormatting>
  <conditionalFormatting sqref="Q23">
    <cfRule type="expression" dxfId="9589" priority="121">
      <formula>IF($Q$20&gt;=6,$P$22,"")</formula>
    </cfRule>
    <cfRule type="expression" dxfId="9588" priority="170">
      <formula>$Q$23&lt;&gt;""</formula>
    </cfRule>
  </conditionalFormatting>
  <conditionalFormatting sqref="D11:I11">
    <cfRule type="expression" dxfId="9587" priority="63">
      <formula>D$11&lt;&gt;""</formula>
    </cfRule>
    <cfRule type="expression" dxfId="9586" priority="194">
      <formula>$H$10&lt;=TODAY()-2</formula>
    </cfRule>
  </conditionalFormatting>
  <conditionalFormatting sqref="L11:Q11">
    <cfRule type="expression" dxfId="9585" priority="62">
      <formula>L$11&lt;&gt;""</formula>
    </cfRule>
    <cfRule type="expression" dxfId="9584" priority="178">
      <formula>$P$10&lt;=TODAY()-2</formula>
    </cfRule>
  </conditionalFormatting>
  <conditionalFormatting sqref="D23:I23">
    <cfRule type="expression" dxfId="9583" priority="61">
      <formula>D$23&lt;&gt;""</formula>
    </cfRule>
    <cfRule type="expression" dxfId="9582" priority="189">
      <formula>$H$22&lt;=TODAY()-2</formula>
    </cfRule>
  </conditionalFormatting>
  <conditionalFormatting sqref="L23:Q23">
    <cfRule type="expression" dxfId="9581" priority="60">
      <formula>L$23&lt;&gt;""</formula>
    </cfRule>
    <cfRule type="expression" dxfId="9580" priority="171">
      <formula>$P$22&lt;=TODAY()-2</formula>
    </cfRule>
  </conditionalFormatting>
  <conditionalFormatting sqref="M12">
    <cfRule type="expression" dxfId="9579" priority="236">
      <formula>AND(TODAY()&gt;=$M$11,TODAY()&lt;=$M$12-1)</formula>
    </cfRule>
  </conditionalFormatting>
  <conditionalFormatting sqref="L12">
    <cfRule type="expression" dxfId="9578" priority="296">
      <formula>AND(TODAY()&gt;=$L$11,TODAY()&lt;=$L$12-1)</formula>
    </cfRule>
  </conditionalFormatting>
  <conditionalFormatting sqref="N12">
    <cfRule type="expression" dxfId="9577" priority="99">
      <formula>$N$12&lt;=TODAY()</formula>
    </cfRule>
    <cfRule type="expression" dxfId="9576" priority="214">
      <formula>AND(TODAY()&gt;=$N$11,TODAY()&lt;=$N$12-1)</formula>
    </cfRule>
  </conditionalFormatting>
  <conditionalFormatting sqref="O12">
    <cfRule type="expression" dxfId="9575" priority="98">
      <formula>$O$12&lt;=TODAY()</formula>
    </cfRule>
    <cfRule type="expression" dxfId="9574" priority="146">
      <formula>AND(TODAY()&gt;=$O$11,TODAY()&lt;=$O$12-1)</formula>
    </cfRule>
  </conditionalFormatting>
  <conditionalFormatting sqref="P12">
    <cfRule type="expression" dxfId="9573" priority="97">
      <formula>$P12&lt;=TODAY()</formula>
    </cfRule>
    <cfRule type="expression" dxfId="9572" priority="141">
      <formula>AND(TODAY()&gt;=$P$11,TODAY()&lt;=$P$12-1)</formula>
    </cfRule>
  </conditionalFormatting>
  <conditionalFormatting sqref="Q12">
    <cfRule type="expression" dxfId="9571" priority="96">
      <formula>$Q$12&lt;=TODAY()</formula>
    </cfRule>
    <cfRule type="expression" dxfId="9570" priority="139">
      <formula>AND(TODAY()&gt;=$Q$11,TODAY()&lt;=$Q$12-1)</formula>
    </cfRule>
  </conditionalFormatting>
  <conditionalFormatting sqref="D24">
    <cfRule type="expression" dxfId="9569" priority="366">
      <formula>AND(TODAY()&gt;=D23,TODAY()&lt;=D24-1)</formula>
    </cfRule>
  </conditionalFormatting>
  <conditionalFormatting sqref="E24">
    <cfRule type="expression" dxfId="9568" priority="134">
      <formula>$E$24&lt;=TODAY()</formula>
    </cfRule>
    <cfRule type="expression" dxfId="9567" priority="254">
      <formula>AND(TODAY()&gt;=$E$23,TODAY()&lt;=$E$24-1)</formula>
    </cfRule>
  </conditionalFormatting>
  <conditionalFormatting sqref="F24">
    <cfRule type="expression" dxfId="9566" priority="105">
      <formula>$F$24&lt;=TODAY()</formula>
    </cfRule>
    <cfRule type="expression" dxfId="9565" priority="215">
      <formula>AND(TODAY()&gt;=$F$23,TODAY()&lt;=$F$24-1)</formula>
    </cfRule>
  </conditionalFormatting>
  <conditionalFormatting sqref="G24">
    <cfRule type="expression" dxfId="9564" priority="104">
      <formula>$G$24&lt;=TODAY()</formula>
    </cfRule>
    <cfRule type="expression" dxfId="9563" priority="144">
      <formula>AND(TODAY()&gt;=$G$23,TODAY()&lt;=$G$24-1)</formula>
    </cfRule>
  </conditionalFormatting>
  <conditionalFormatting sqref="H24">
    <cfRule type="expression" dxfId="9562" priority="103">
      <formula>$H$24&lt;=TODAY()</formula>
    </cfRule>
    <cfRule type="expression" dxfId="9561" priority="135">
      <formula>AND(TODAY()&gt;=$H$23,TODAY()&lt;=$H$24-1)</formula>
    </cfRule>
  </conditionalFormatting>
  <conditionalFormatting sqref="I24">
    <cfRule type="expression" dxfId="9560" priority="102">
      <formula>$I$24&lt;=TODAY()</formula>
    </cfRule>
    <cfRule type="expression" dxfId="9559" priority="132">
      <formula>AND(TODAY()&gt;=$I$23,TODAY()&lt;=$I$24-1)</formula>
    </cfRule>
  </conditionalFormatting>
  <conditionalFormatting sqref="L24">
    <cfRule type="expression" dxfId="9558" priority="293">
      <formula>AND(TODAY()&gt;=$L$23,TODAY()&lt;=$L$24-1)</formula>
    </cfRule>
  </conditionalFormatting>
  <conditionalFormatting sqref="M24">
    <cfRule type="expression" dxfId="9557" priority="126">
      <formula>$M$24&lt;=TODAY()</formula>
    </cfRule>
    <cfRule type="expression" dxfId="9556" priority="223">
      <formula>AND(TODAY()&gt;=$M$23,TODAY()&lt;=$M$24-1)</formula>
    </cfRule>
  </conditionalFormatting>
  <conditionalFormatting sqref="N24">
    <cfRule type="expression" dxfId="9555" priority="93">
      <formula>$N$24&lt;=TODAY()</formula>
    </cfRule>
    <cfRule type="expression" dxfId="9554" priority="142">
      <formula>AND(TODAY()&gt;=$N$23,TODAY()&lt;=$N$24-1)</formula>
    </cfRule>
  </conditionalFormatting>
  <conditionalFormatting sqref="O24">
    <cfRule type="expression" dxfId="9553" priority="92">
      <formula>$O$24&lt;=TODAY()</formula>
    </cfRule>
    <cfRule type="expression" dxfId="9552" priority="130">
      <formula>AND(TODAY()&gt;=$O$23,TODAY()&lt;=$O$24-1)</formula>
    </cfRule>
  </conditionalFormatting>
  <conditionalFormatting sqref="P24">
    <cfRule type="expression" dxfId="9551" priority="91">
      <formula>$P$24&lt;=TODAY()</formula>
    </cfRule>
    <cfRule type="expression" dxfId="9550" priority="129">
      <formula>AND(TODAY()&gt;=$P$23,TODAY()&lt;=$P$24-1)</formula>
    </cfRule>
  </conditionalFormatting>
  <conditionalFormatting sqref="Q24">
    <cfRule type="expression" dxfId="9549" priority="90">
      <formula>$Q$24&lt;=TODAY()</formula>
    </cfRule>
    <cfRule type="expression" dxfId="9548" priority="128">
      <formula>AND(TODAY()&gt;=$Q$23,TODAY()&lt;=$Q$24-1)</formula>
    </cfRule>
  </conditionalFormatting>
  <conditionalFormatting sqref="G15">
    <cfRule type="expression" dxfId="9547" priority="116">
      <formula>$G$15=TODAY()</formula>
    </cfRule>
    <cfRule type="expression" dxfId="9546" priority="117">
      <formula>AND(TODAY()&gt;=D15,TODAY()&lt;=G15)</formula>
    </cfRule>
  </conditionalFormatting>
  <conditionalFormatting sqref="G27">
    <cfRule type="expression" dxfId="9545" priority="113">
      <formula>$G$27=TODAY()</formula>
    </cfRule>
    <cfRule type="expression" dxfId="9544" priority="120">
      <formula>AND(TODAY()&gt;=$D$27,TODAY()&lt;=$G$27)</formula>
    </cfRule>
  </conditionalFormatting>
  <conditionalFormatting sqref="O15">
    <cfRule type="expression" dxfId="9543" priority="114">
      <formula>$O$15=TODAY()</formula>
    </cfRule>
    <cfRule type="expression" dxfId="9542" priority="119">
      <formula>AND(TODAY()&gt;=L15,TODAY()&lt;=O15)</formula>
    </cfRule>
  </conditionalFormatting>
  <conditionalFormatting sqref="O27">
    <cfRule type="expression" dxfId="9541" priority="112">
      <formula>$O$27=TODAY()</formula>
    </cfRule>
    <cfRule type="expression" dxfId="9540" priority="118">
      <formula>AND(TODAY()&gt;=$L$27,AUJOURDHUI&lt;=$O$27)</formula>
    </cfRule>
  </conditionalFormatting>
  <conditionalFormatting sqref="D12">
    <cfRule type="expression" dxfId="9539" priority="222">
      <formula>AND(TODAY()&gt;=D11,TODAY()&lt;=D12-1)</formula>
    </cfRule>
  </conditionalFormatting>
  <conditionalFormatting sqref="E12">
    <cfRule type="expression" dxfId="9538" priority="249">
      <formula>AND(TODAY()&gt;=$E$11,TODAY()&lt;=$E$12-1)</formula>
    </cfRule>
  </conditionalFormatting>
  <conditionalFormatting sqref="F12">
    <cfRule type="expression" dxfId="9537" priority="393">
      <formula>AND(TODAY()&gt;=$F$11,TODAY()&lt;=$F$12-1)</formula>
    </cfRule>
  </conditionalFormatting>
  <conditionalFormatting sqref="G12">
    <cfRule type="expression" dxfId="9536" priority="156">
      <formula>AND(TODAY()&gt;=$G$11,TODAY()&lt;=$G$12-1)</formula>
    </cfRule>
  </conditionalFormatting>
  <conditionalFormatting sqref="H12">
    <cfRule type="expression" dxfId="9535" priority="111">
      <formula>AND(TODAY()&gt;=$H$11,TODAY()&lt;=$H$12-1)</formula>
    </cfRule>
  </conditionalFormatting>
  <conditionalFormatting sqref="I12">
    <cfRule type="expression" dxfId="9534" priority="110">
      <formula>AND(TODAY()&gt;=$I$11,TODAY()&lt;=$I$12-1)</formula>
    </cfRule>
  </conditionalFormatting>
  <conditionalFormatting sqref="E4:F4">
    <cfRule type="expression" dxfId="9533" priority="85">
      <formula>$E$4&lt;&gt;""</formula>
    </cfRule>
    <cfRule type="expression" dxfId="9532" priority="86">
      <formula>$E$4=""</formula>
    </cfRule>
  </conditionalFormatting>
  <conditionalFormatting sqref="M4:N4">
    <cfRule type="expression" dxfId="9531" priority="64">
      <formula>$M$4&lt;&gt;""</formula>
    </cfRule>
    <cfRule type="expression" dxfId="9530" priority="81">
      <formula>Q4=TODAY()</formula>
    </cfRule>
    <cfRule type="expression" dxfId="9529" priority="83">
      <formula>OR(D27&lt;=TODAY()-2,Q5&lt;=TODAY()-2)</formula>
    </cfRule>
    <cfRule type="expression" dxfId="9528" priority="84">
      <formula>OR($E$21+$G$21+$I$21=$I$20,$E$26+$G$26+$I$26=$I$20,TODAY()&gt;=$D$27-2)</formula>
    </cfRule>
  </conditionalFormatting>
  <conditionalFormatting sqref="M17:N17">
    <cfRule type="expression" dxfId="9527" priority="71">
      <formula>$M$17&lt;&gt;""</formula>
    </cfRule>
    <cfRule type="expression" dxfId="9526" priority="76">
      <formula>OR(L15&lt;=TODAY()-2,Q17&lt;=TODAY()-2)</formula>
    </cfRule>
    <cfRule type="expression" dxfId="9525" priority="78">
      <formula>$M$16&lt;&gt;""</formula>
    </cfRule>
    <cfRule type="expression" dxfId="9524" priority="80">
      <formula>OR($M$9+$O$9+$Q$9=$Q$8,$M$14+$O$14+$Q$14=$Q$8,TODAY()&gt;=$L$15-2)</formula>
    </cfRule>
  </conditionalFormatting>
  <conditionalFormatting sqref="E17">
    <cfRule type="expression" dxfId="9523" priority="67">
      <formula>$E17&lt;&gt;""</formula>
    </cfRule>
    <cfRule type="expression" dxfId="9522" priority="79">
      <formula>$E$16&lt;&gt;""</formula>
    </cfRule>
  </conditionalFormatting>
  <conditionalFormatting sqref="E16:F16">
    <cfRule type="expression" dxfId="9521" priority="66">
      <formula>E16&lt;&gt;""</formula>
    </cfRule>
    <cfRule type="expression" dxfId="9520" priority="69">
      <formula>OR($E$9+$G$9+$I$9=$G$8,$E$14+$G$14+$I$14=$I$8,TODAY()&gt;=$D$15-2)</formula>
    </cfRule>
    <cfRule type="expression" dxfId="9519" priority="74">
      <formula>$I$16=TODAY()</formula>
    </cfRule>
    <cfRule type="expression" dxfId="9518" priority="75">
      <formula>OR(D15&lt;=TODAY()-2,I17&lt;=TODAY()-2)</formula>
    </cfRule>
  </conditionalFormatting>
  <conditionalFormatting sqref="M16:N16">
    <cfRule type="expression" dxfId="9517" priority="65">
      <formula>$M$16&lt;&gt;""</formula>
    </cfRule>
    <cfRule type="expression" dxfId="9516" priority="70">
      <formula>Q16=TODAY()</formula>
    </cfRule>
    <cfRule type="expression" dxfId="9515" priority="72">
      <formula>OR(L15&lt;=TODAY()-2,Q17&lt;=TODAY()-2)</formula>
    </cfRule>
    <cfRule type="expression" dxfId="9514" priority="73">
      <formula>OR($M$9+$O$9+$Q$9=$Q$8,$M$14+$O$14+$Q$14=$Q$8,TODAY()&gt;=$L$27-2)</formula>
    </cfRule>
  </conditionalFormatting>
  <conditionalFormatting sqref="E17:F17">
    <cfRule type="expression" dxfId="9513" priority="68">
      <formula>OR(D15&lt;=TODAY()-2,I17&lt;=TODAY()-2)</formula>
    </cfRule>
    <cfRule type="expression" dxfId="9512" priority="77">
      <formula>OR($E$9+$G$9+$I$9=$I$8,$E$14+$G$14+$I$14=$I$8,TODAY()&gt;=$D$15-2)</formula>
    </cfRule>
  </conditionalFormatting>
  <conditionalFormatting sqref="Q4:Q5">
    <cfRule type="expression" dxfId="9511" priority="50">
      <formula>AND($Q$5&lt;&gt;"",TODAY()&gt;=$Q$5,$Q4="")</formula>
    </cfRule>
    <cfRule type="timePeriod" dxfId="9510" priority="57" timePeriod="tomorrow">
      <formula>FLOOR(Q4,1)=TODAY()+1</formula>
    </cfRule>
  </conditionalFormatting>
  <conditionalFormatting sqref="I16:I17">
    <cfRule type="expression" dxfId="9509" priority="48">
      <formula>AND($I$17&lt;&gt;"",TODAY()&gt;=$I$17,$I16="")</formula>
    </cfRule>
    <cfRule type="timePeriod" dxfId="9508" priority="59" timePeriod="tomorrow">
      <formula>FLOOR(I16,1)=TODAY()+1</formula>
    </cfRule>
  </conditionalFormatting>
  <conditionalFormatting sqref="Q16:Q17">
    <cfRule type="expression" dxfId="9507" priority="46">
      <formula>AND($Q$17&lt;&gt;"",TODAY()&gt;=$Q$17,$Q16="")</formula>
    </cfRule>
    <cfRule type="timePeriod" dxfId="9506" priority="55" timePeriod="tomorrow">
      <formula>FLOOR(Q16,1)=TODAY()+1</formula>
    </cfRule>
  </conditionalFormatting>
  <conditionalFormatting sqref="I4">
    <cfRule type="expression" dxfId="9505" priority="43">
      <formula>$I$5&lt;&gt;""</formula>
    </cfRule>
    <cfRule type="expression" dxfId="9504" priority="44">
      <formula>$I$5&lt;&gt;""</formula>
    </cfRule>
  </conditionalFormatting>
  <conditionalFormatting sqref="E6:I6">
    <cfRule type="expression" dxfId="9503" priority="38">
      <formula>AND($H$7="",D6&lt;&gt;"",E6="")</formula>
    </cfRule>
  </conditionalFormatting>
  <conditionalFormatting sqref="M6:Q6">
    <cfRule type="expression" dxfId="9502" priority="37">
      <formula>AND($P$7="",L6&lt;&gt;"",M6="")</formula>
    </cfRule>
  </conditionalFormatting>
  <conditionalFormatting sqref="E18:I18">
    <cfRule type="expression" dxfId="9501" priority="36">
      <formula>AND($H$19="",D18&lt;&gt;"",E18="")</formula>
    </cfRule>
  </conditionalFormatting>
  <conditionalFormatting sqref="M18:Q18">
    <cfRule type="expression" dxfId="9500" priority="35">
      <formula>AND($P$19="",L18&lt;&gt;"",M18="")</formula>
    </cfRule>
  </conditionalFormatting>
  <conditionalFormatting sqref="I30">
    <cfRule type="cellIs" dxfId="9499" priority="3" operator="lessThan">
      <formula>1</formula>
    </cfRule>
  </conditionalFormatting>
  <conditionalFormatting sqref="G32:H33">
    <cfRule type="timePeriod" dxfId="9498" priority="12" timePeriod="today">
      <formula>FLOOR(G32,1)=TODAY()</formula>
    </cfRule>
  </conditionalFormatting>
  <conditionalFormatting sqref="Q30">
    <cfRule type="cellIs" dxfId="9497" priority="7" operator="lessThan">
      <formula>1</formula>
    </cfRule>
    <cfRule type="expression" dxfId="9496" priority="11">
      <formula>M30</formula>
    </cfRule>
  </conditionalFormatting>
  <conditionalFormatting sqref="O32:P32">
    <cfRule type="timePeriod" dxfId="9495" priority="10" timePeriod="today">
      <formula>FLOOR(O32,1)=TODAY()</formula>
    </cfRule>
  </conditionalFormatting>
  <conditionalFormatting sqref="O33:P33">
    <cfRule type="timePeriod" dxfId="9494" priority="9" timePeriod="today">
      <formula>FLOOR(O33,1)=TODAY()</formula>
    </cfRule>
  </conditionalFormatting>
  <conditionalFormatting sqref="Q29">
    <cfRule type="cellIs" dxfId="9493" priority="8" operator="lessThan">
      <formula>1</formula>
    </cfRule>
  </conditionalFormatting>
  <conditionalFormatting sqref="Q32">
    <cfRule type="cellIs" dxfId="9492" priority="6" operator="lessThan">
      <formula>1</formula>
    </cfRule>
  </conditionalFormatting>
  <conditionalFormatting sqref="Q33">
    <cfRule type="cellIs" dxfId="9491" priority="5" operator="lessThan">
      <formula>1</formula>
    </cfRule>
  </conditionalFormatting>
  <conditionalFormatting sqref="I29">
    <cfRule type="cellIs" dxfId="9490" priority="4" operator="lessThan">
      <formula>1</formula>
    </cfRule>
  </conditionalFormatting>
  <conditionalFormatting sqref="I32">
    <cfRule type="cellIs" dxfId="9489" priority="2" operator="lessThan">
      <formula>1</formula>
    </cfRule>
  </conditionalFormatting>
  <conditionalFormatting sqref="I33">
    <cfRule type="cellIs" dxfId="9488" priority="1" operator="lessThan">
      <formula>1</formula>
    </cfRule>
  </conditionalFormatting>
  <dataValidations count="2">
    <dataValidation type="list" allowBlank="1" showInputMessage="1" showErrorMessage="1" sqref="E5:F5 M5:N5 E17:F17 M17:N17" xr:uid="{DA405323-3FD4-4599-8493-29E79C703EE4}">
      <formula1>Mâles</formula1>
    </dataValidation>
    <dataValidation type="list" allowBlank="1" showInputMessage="1" showErrorMessage="1" sqref="E4:F4 M4:N4 E16:F16 M16:N16" xr:uid="{260FA143-6BD8-46D7-8E59-864201E59CC2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8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384A3D9-C81C-4F7F-8C3E-4CEBD7C85411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B39AFF03-0562-48ED-A65C-6575FC14047D}">
          <x14:formula1>
            <xm:f>Liste!$G$2:$G$6</xm:f>
          </x14:formula1>
          <xm:sqref>F9 N9 N21 F21</xm:sqref>
        </x14:dataValidation>
        <x14:dataValidation type="list" allowBlank="1" showInputMessage="1" showErrorMessage="1" xr:uid="{9B1809F3-BF71-44AF-8E6B-C9C89BC8C36B}">
          <x14:formula1>
            <xm:f>Liste!$F$2:$F$6</xm:f>
          </x14:formula1>
          <xm:sqref>H9 P9 P21 H21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D7" sqref="D7:E7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4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9487" priority="420" timePeriod="today">
      <formula>FLOOR(F7,1)=TODAY()</formula>
    </cfRule>
  </conditionalFormatting>
  <conditionalFormatting sqref="F19">
    <cfRule type="timePeriod" dxfId="9486" priority="419" timePeriod="today">
      <formula>FLOOR(F19,1)=TODAY()</formula>
    </cfRule>
  </conditionalFormatting>
  <conditionalFormatting sqref="D38 G38">
    <cfRule type="timePeriod" dxfId="9485" priority="418" timePeriod="today">
      <formula>FLOOR(D38,1)=TODAY()</formula>
    </cfRule>
  </conditionalFormatting>
  <conditionalFormatting sqref="D49 G49 E44:F44 D42:E42 F41 H41">
    <cfRule type="timePeriod" dxfId="9484" priority="415" timePeriod="today">
      <formula>FLOOR(D41,1)=TODAY()</formula>
    </cfRule>
  </conditionalFormatting>
  <conditionalFormatting sqref="H41:I41">
    <cfRule type="expression" dxfId="9483" priority="414">
      <formula>D41</formula>
    </cfRule>
  </conditionalFormatting>
  <conditionalFormatting sqref="D41">
    <cfRule type="timePeriod" dxfId="9482" priority="413" timePeriod="today">
      <formula>FLOOR(D41,1)=TODAY()</formula>
    </cfRule>
  </conditionalFormatting>
  <conditionalFormatting sqref="N7">
    <cfRule type="timePeriod" dxfId="9481" priority="412" timePeriod="today">
      <formula>FLOOR(N7,1)=TODAY()</formula>
    </cfRule>
  </conditionalFormatting>
  <conditionalFormatting sqref="N19">
    <cfRule type="timePeriod" dxfId="9480" priority="411" timePeriod="today">
      <formula>FLOOR(N19,1)=TODAY()</formula>
    </cfRule>
  </conditionalFormatting>
  <conditionalFormatting sqref="Q20">
    <cfRule type="expression" dxfId="9479" priority="410">
      <formula>O20=(M21+O21+Q21)</formula>
    </cfRule>
  </conditionalFormatting>
  <conditionalFormatting sqref="D7">
    <cfRule type="timePeriod" dxfId="9478" priority="296" timePeriod="today">
      <formula>FLOOR(D7,1)=TODAY()</formula>
    </cfRule>
    <cfRule type="expression" dxfId="9477" priority="400">
      <formula>AND(D7&gt;=TODAY(),D7&lt;=TODAY()+1)</formula>
    </cfRule>
  </conditionalFormatting>
  <conditionalFormatting sqref="D7:E7">
    <cfRule type="expression" dxfId="9476" priority="256">
      <formula>$H7&lt;&gt;""</formula>
    </cfRule>
    <cfRule type="expression" dxfId="9475" priority="409">
      <formula>AND(TODAY()&gt;=$D$6+4,$H$7&lt;&gt;"")</formula>
    </cfRule>
  </conditionalFormatting>
  <conditionalFormatting sqref="D8:E8">
    <cfRule type="expression" dxfId="9474" priority="399">
      <formula>$I8&lt;&gt;""</formula>
    </cfRule>
    <cfRule type="timePeriod" dxfId="9473" priority="405" timePeriod="today">
      <formula>FLOOR(D8,1)=TODAY()</formula>
    </cfRule>
    <cfRule type="expression" dxfId="9472" priority="406">
      <formula>AND(D8&gt;=TODAY(),D8&lt;=TODAY()+1)</formula>
    </cfRule>
    <cfRule type="expression" dxfId="9471" priority="407">
      <formula>$H$7&lt;&gt;""</formula>
    </cfRule>
    <cfRule type="expression" dxfId="9470" priority="408">
      <formula>($E$9+$G$9+$I$9)=$G$8</formula>
    </cfRule>
  </conditionalFormatting>
  <conditionalFormatting sqref="E10:F10">
    <cfRule type="expression" dxfId="9469" priority="225">
      <formula>AND(SUM(E9,G9,I9)&lt;&gt;0,SUM(E9,G9,I9)=G8)</formula>
    </cfRule>
    <cfRule type="expression" dxfId="9468" priority="401">
      <formula>$H10&lt;&gt;""</formula>
    </cfRule>
    <cfRule type="timePeriod" dxfId="9467" priority="402" timePeriod="today">
      <formula>FLOOR(E10,1)=TODAY()</formula>
    </cfRule>
    <cfRule type="expression" dxfId="9466" priority="403">
      <formula>AND(E10&gt;=TODAY(),E10&lt;=TODAY()+1)</formula>
    </cfRule>
    <cfRule type="expression" dxfId="9465" priority="404">
      <formula>$I$8&lt;&gt;""</formula>
    </cfRule>
  </conditionalFormatting>
  <conditionalFormatting sqref="D12:I12">
    <cfRule type="timePeriod" dxfId="9464" priority="112" timePeriod="tomorrow">
      <formula>FLOOR(D12,1)=TODAY()+1</formula>
    </cfRule>
    <cfRule type="expression" dxfId="9463" priority="113">
      <formula>D$13&lt;&gt;""</formula>
    </cfRule>
    <cfRule type="expression" dxfId="9462" priority="114">
      <formula>D$12&lt;=TODAY()</formula>
    </cfRule>
  </conditionalFormatting>
  <conditionalFormatting sqref="D13:I13">
    <cfRule type="expression" dxfId="9461" priority="162">
      <formula>AND(D11&lt;&gt;"",YEAR($D11)=2019)</formula>
    </cfRule>
    <cfRule type="expression" dxfId="9460" priority="255">
      <formula>AND(D11&lt;&gt;"",YEAR($D11)=2020)</formula>
    </cfRule>
    <cfRule type="expression" dxfId="9459" priority="394">
      <formula>AND($D$11&lt;&gt;"",YEAR($D11)=2021)</formula>
    </cfRule>
    <cfRule type="expression" dxfId="9458" priority="395">
      <formula>AND(D11&lt;&gt;"",YEAR($D11)=2022)</formula>
    </cfRule>
    <cfRule type="expression" dxfId="9457" priority="396">
      <formula>AND(D11&lt;&gt;"",YEAR($D11)=2023)</formula>
    </cfRule>
    <cfRule type="expression" dxfId="9456" priority="397">
      <formula>AND(D11&lt;&gt;"",YEAR($D11)=2018)</formula>
    </cfRule>
  </conditionalFormatting>
  <conditionalFormatting sqref="D15">
    <cfRule type="expression" dxfId="9455" priority="129">
      <formula>AND(D15&gt;=TODAY(),D15&lt;=TODAY()+2)</formula>
    </cfRule>
    <cfRule type="expression" dxfId="9454" priority="154">
      <formula>AND(TODAY()&gt;=$H$10+6,TODAY()&lt;=$D$15-2)</formula>
    </cfRule>
  </conditionalFormatting>
  <conditionalFormatting sqref="I15">
    <cfRule type="cellIs" dxfId="9453" priority="304" operator="lessThan">
      <formula>1</formula>
    </cfRule>
  </conditionalFormatting>
  <conditionalFormatting sqref="I15">
    <cfRule type="expression" dxfId="9452" priority="393">
      <formula>IF(AND(E14="",G14="",I14="",(D11:I11)=""),"",IF(E14+G14+I14&lt;&gt;SUM(D11:I11),G15&lt;=TODAY()))</formula>
    </cfRule>
  </conditionalFormatting>
  <conditionalFormatting sqref="H7:I7">
    <cfRule type="expression" dxfId="9451" priority="390">
      <formula>$D8&lt;&gt;""</formula>
    </cfRule>
    <cfRule type="expression" dxfId="9450" priority="391">
      <formula>AND(H7="",D7&lt;&gt;"",D7&lt;=TODAY())</formula>
    </cfRule>
    <cfRule type="timePeriod" dxfId="9449" priority="392" timePeriod="today">
      <formula>FLOOR(H7,1)=TODAY()</formula>
    </cfRule>
  </conditionalFormatting>
  <conditionalFormatting sqref="I8">
    <cfRule type="expression" dxfId="9448" priority="389">
      <formula>G8=(E9+G9+I9)</formula>
    </cfRule>
  </conditionalFormatting>
  <conditionalFormatting sqref="H10">
    <cfRule type="expression" dxfId="9447" priority="385">
      <formula>(E9+G9+I9)=G8</formula>
    </cfRule>
  </conditionalFormatting>
  <conditionalFormatting sqref="H10:I10">
    <cfRule type="expression" dxfId="9446" priority="386">
      <formula>AND(H10="",E10&lt;&gt;"",E10&lt;=TODAY())</formula>
    </cfRule>
    <cfRule type="notContainsBlanks" dxfId="9445" priority="387">
      <formula>LEN(TRIM(H10))&gt;0</formula>
    </cfRule>
    <cfRule type="expression" dxfId="9444" priority="388">
      <formula>E10=TODAY()</formula>
    </cfRule>
  </conditionalFormatting>
  <conditionalFormatting sqref="D19">
    <cfRule type="timePeriod" dxfId="9443" priority="294" timePeriod="today">
      <formula>FLOOR(D19,1)=TODAY()</formula>
    </cfRule>
    <cfRule type="expression" dxfId="9442" priority="372">
      <formula>AND(D19&gt;=TODAY(),D19&lt;=TODAY()+1)</formula>
    </cfRule>
  </conditionalFormatting>
  <conditionalFormatting sqref="D19:E19">
    <cfRule type="expression" dxfId="9441" priority="286">
      <formula>$H19&lt;&gt;""</formula>
    </cfRule>
    <cfRule type="expression" dxfId="9440" priority="380">
      <formula>AND(TODAY()&gt;=$D$18+4,$H$19&lt;&gt;"")</formula>
    </cfRule>
  </conditionalFormatting>
  <conditionalFormatting sqref="D20">
    <cfRule type="expression" dxfId="9439" priority="379">
      <formula>AND(D20&gt;=TODAY(),D20&lt;=TODAY()+1)</formula>
    </cfRule>
  </conditionalFormatting>
  <conditionalFormatting sqref="D20:E20">
    <cfRule type="expression" dxfId="9438" priority="377">
      <formula>$I20&lt;&gt;""</formula>
    </cfRule>
    <cfRule type="timePeriod" dxfId="9437" priority="378" timePeriod="today">
      <formula>FLOOR(D20,1)=TODAY()</formula>
    </cfRule>
    <cfRule type="expression" dxfId="9436" priority="381">
      <formula>$H$19&lt;&gt;""</formula>
    </cfRule>
    <cfRule type="expression" dxfId="9435" priority="382">
      <formula>($E$21+$G$21+$I$21)=$G$20</formula>
    </cfRule>
  </conditionalFormatting>
  <conditionalFormatting sqref="E22:F22">
    <cfRule type="expression" dxfId="9434" priority="303">
      <formula>AND(SUM(E21,G21,I21)&lt;&gt;0,SUM(E21,G21,I21)=G20)</formula>
    </cfRule>
    <cfRule type="expression" dxfId="9433" priority="373">
      <formula>$H22&lt;&gt;""</formula>
    </cfRule>
    <cfRule type="timePeriod" dxfId="9432" priority="374" timePeriod="today">
      <formula>FLOOR(E22,1)=TODAY()</formula>
    </cfRule>
    <cfRule type="expression" dxfId="9431" priority="375">
      <formula>AND(E22&gt;=TODAY(),E22&lt;=TODAY()+1)</formula>
    </cfRule>
    <cfRule type="expression" dxfId="9430" priority="376">
      <formula>$I$20&lt;&gt;""</formula>
    </cfRule>
  </conditionalFormatting>
  <conditionalFormatting sqref="D24:I24">
    <cfRule type="timePeriod" dxfId="9429" priority="136" timePeriod="tomorrow">
      <formula>FLOOR(D24,1)=TODAY()+1</formula>
    </cfRule>
    <cfRule type="expression" dxfId="9428" priority="141">
      <formula>D$24&lt;=TODAY()</formula>
    </cfRule>
  </conditionalFormatting>
  <conditionalFormatting sqref="D24:I24">
    <cfRule type="expression" dxfId="9427" priority="106">
      <formula>D$25&lt;&gt;""</formula>
    </cfRule>
  </conditionalFormatting>
  <conditionalFormatting sqref="D25:I25">
    <cfRule type="expression" dxfId="9426" priority="193">
      <formula>AND(D23&lt;&gt;"",YEAR($D23)=2018)</formula>
    </cfRule>
    <cfRule type="expression" dxfId="9425" priority="260">
      <formula>AND(D23&lt;&gt;"",YEAR($D23)=2019)</formula>
    </cfRule>
    <cfRule type="expression" dxfId="9424" priority="367">
      <formula>AND(D23&lt;&gt;"",YEAR($D23)=2020)</formula>
    </cfRule>
    <cfRule type="expression" dxfId="9423" priority="368">
      <formula>AND(D23&lt;&gt;"",YEAR($D23)=2021)</formula>
    </cfRule>
    <cfRule type="expression" dxfId="9422" priority="369">
      <formula>AND(D23&lt;&gt;"",YEAR($D23)=2022)</formula>
    </cfRule>
    <cfRule type="expression" dxfId="9421" priority="370">
      <formula>AND(D23&lt;&gt;"",YEAR($D23)=2023)</formula>
    </cfRule>
  </conditionalFormatting>
  <conditionalFormatting sqref="D27">
    <cfRule type="expression" dxfId="9420" priority="127">
      <formula>AND(D27&gt;=TODAY(),D27&lt;=TODAY()+2)</formula>
    </cfRule>
    <cfRule type="expression" dxfId="9419" priority="138">
      <formula>AND(TODAY()&gt;=$H$22+6,TODAY()&lt;=$D$27-2)</formula>
    </cfRule>
  </conditionalFormatting>
  <conditionalFormatting sqref="H19">
    <cfRule type="timePeriod" dxfId="9418" priority="365" timePeriod="today">
      <formula>FLOOR(H19,1)=TODAY()</formula>
    </cfRule>
  </conditionalFormatting>
  <conditionalFormatting sqref="H19:I19">
    <cfRule type="expression" dxfId="9417" priority="363">
      <formula>$D20&lt;&gt;""</formula>
    </cfRule>
    <cfRule type="expression" dxfId="9416" priority="364">
      <formula>AND(H19="",D19&lt;&gt;"",D19&lt;=TODAY())</formula>
    </cfRule>
  </conditionalFormatting>
  <conditionalFormatting sqref="I20">
    <cfRule type="expression" dxfId="9415" priority="362">
      <formula>G20=(E21+G21+I21)</formula>
    </cfRule>
  </conditionalFormatting>
  <conditionalFormatting sqref="H22:I22">
    <cfRule type="expression" dxfId="9414" priority="358">
      <formula>(E21+G21+I21)=G20</formula>
    </cfRule>
    <cfRule type="expression" dxfId="9413" priority="359">
      <formula>AND(H22="",E22&lt;&gt;"",E22&lt;=TODAY())</formula>
    </cfRule>
    <cfRule type="notContainsBlanks" dxfId="9412" priority="360">
      <formula>LEN(TRIM(H22))&gt;0</formula>
    </cfRule>
    <cfRule type="expression" dxfId="9411" priority="361">
      <formula>E22=TODAY()</formula>
    </cfRule>
  </conditionalFormatting>
  <conditionalFormatting sqref="I27">
    <cfRule type="cellIs" dxfId="9410" priority="356" operator="lessThan">
      <formula>1</formula>
    </cfRule>
  </conditionalFormatting>
  <conditionalFormatting sqref="I27">
    <cfRule type="expression" dxfId="9409" priority="357">
      <formula>IF(AND(E26="",G26="",I26="",(D23:I23)=""),"",IF(E26+G26+I26&lt;&gt;SUM(D23:I23),G27&lt;=TODAY()))</formula>
    </cfRule>
  </conditionalFormatting>
  <conditionalFormatting sqref="L7">
    <cfRule type="timePeriod" dxfId="9408" priority="293" timePeriod="today">
      <formula>FLOOR(L7,1)=TODAY()</formula>
    </cfRule>
    <cfRule type="expression" dxfId="9407" priority="302">
      <formula>AND(L7&gt;=TODAY(),L7&lt;=TODAY()+1)</formula>
    </cfRule>
  </conditionalFormatting>
  <conditionalFormatting sqref="L7:M7">
    <cfRule type="expression" dxfId="9406" priority="287">
      <formula>$P7&lt;&gt;""</formula>
    </cfRule>
    <cfRule type="expression" dxfId="9405" priority="352">
      <formula>AND(TODAY()&gt;=$L$6+4,$P$7&lt;&gt;"")</formula>
    </cfRule>
  </conditionalFormatting>
  <conditionalFormatting sqref="L8">
    <cfRule type="expression" dxfId="9404" priority="351">
      <formula>AND(L8&gt;=TODAY(),L8&lt;=TODAY()+1)</formula>
    </cfRule>
  </conditionalFormatting>
  <conditionalFormatting sqref="L8:M8">
    <cfRule type="expression" dxfId="9403" priority="349">
      <formula>$Q$8&lt;&gt;""</formula>
    </cfRule>
    <cfRule type="timePeriod" dxfId="9402" priority="350" timePeriod="today">
      <formula>FLOOR(L8,1)=TODAY()</formula>
    </cfRule>
    <cfRule type="expression" dxfId="9401" priority="353">
      <formula>$P$7&lt;&gt;""</formula>
    </cfRule>
    <cfRule type="expression" dxfId="9400" priority="354">
      <formula>($M$9+$O$9+$Q$9)=$O$8</formula>
    </cfRule>
  </conditionalFormatting>
  <conditionalFormatting sqref="M10:N10">
    <cfRule type="expression" dxfId="9399" priority="300">
      <formula>"ET(SOMME(M8;O8;Q8)&lt;&gt;0;SOMME(M8;O8;Q9)=O7)  "</formula>
    </cfRule>
    <cfRule type="expression" dxfId="9398" priority="345">
      <formula>$P10&lt;&gt;""</formula>
    </cfRule>
    <cfRule type="timePeriod" dxfId="9397" priority="346" timePeriod="today">
      <formula>FLOOR(M10,1)=TODAY()</formula>
    </cfRule>
    <cfRule type="expression" dxfId="9396" priority="347">
      <formula>AND(M10&gt;=TODAY(),M10&lt;=TODAY()+1)</formula>
    </cfRule>
    <cfRule type="expression" dxfId="9395" priority="348">
      <formula>$Q$8&lt;&gt;""</formula>
    </cfRule>
  </conditionalFormatting>
  <conditionalFormatting sqref="L13:Q13">
    <cfRule type="expression" dxfId="9394" priority="182">
      <formula>AND(L11&lt;&gt;"",YEAR($L11)=2018)</formula>
    </cfRule>
    <cfRule type="expression" dxfId="9393" priority="242">
      <formula>AND(L11&lt;&gt;"",YEAR($L11)=2019)</formula>
    </cfRule>
    <cfRule type="expression" dxfId="9392" priority="341">
      <formula>AND(L11&lt;&gt;"",YEAR($L11)=2020)</formula>
    </cfRule>
    <cfRule type="expression" dxfId="9391" priority="342">
      <formula>AND(L11&lt;&gt;"",YEAR($L11)=2021)</formula>
    </cfRule>
    <cfRule type="expression" dxfId="9390" priority="343">
      <formula>AND(L11&lt;&gt;"",YEAR($L11)=2022)</formula>
    </cfRule>
    <cfRule type="expression" dxfId="9389" priority="344">
      <formula>AND(L11&lt;&gt;"",YEAR($L11)=2023)</formula>
    </cfRule>
  </conditionalFormatting>
  <conditionalFormatting sqref="L15">
    <cfRule type="expression" dxfId="9388" priority="128">
      <formula>AND(L15&gt;=TODAY(),L15&lt;=TODAY()+2)</formula>
    </cfRule>
    <cfRule type="expression" dxfId="9387" priority="142">
      <formula>AND(TODAY()&gt;=$P$10+6,TODAY()&lt;=$L$15-2)</formula>
    </cfRule>
  </conditionalFormatting>
  <conditionalFormatting sqref="P7">
    <cfRule type="timePeriod" dxfId="9386" priority="339" timePeriod="today">
      <formula>FLOOR(P7,1)=TODAY()</formula>
    </cfRule>
  </conditionalFormatting>
  <conditionalFormatting sqref="P7:Q7">
    <cfRule type="expression" dxfId="9385" priority="337">
      <formula>$L8&lt;&gt;""</formula>
    </cfRule>
    <cfRule type="expression" dxfId="9384" priority="338">
      <formula>AND(P7="",L7&lt;&gt;"",L7&lt;=TODAY())</formula>
    </cfRule>
  </conditionalFormatting>
  <conditionalFormatting sqref="Q8">
    <cfRule type="expression" dxfId="9383" priority="336">
      <formula>O8=(M9+O9+Q9)</formula>
    </cfRule>
  </conditionalFormatting>
  <conditionalFormatting sqref="P10:Q10">
    <cfRule type="expression" dxfId="9382" priority="332">
      <formula>(M9+O9+Q9)=O8</formula>
    </cfRule>
    <cfRule type="expression" dxfId="9381" priority="333">
      <formula>AND(P10="",M10&lt;&gt;"",M10&lt;=TODAY())</formula>
    </cfRule>
    <cfRule type="notContainsBlanks" dxfId="9380" priority="334">
      <formula>LEN(TRIM(P10))&gt;0</formula>
    </cfRule>
    <cfRule type="expression" dxfId="9379" priority="335">
      <formula>M10=TODAY()</formula>
    </cfRule>
  </conditionalFormatting>
  <conditionalFormatting sqref="Q15">
    <cfRule type="cellIs" dxfId="9378" priority="330" operator="lessThan">
      <formula>1</formula>
    </cfRule>
  </conditionalFormatting>
  <conditionalFormatting sqref="Q15">
    <cfRule type="expression" dxfId="9377" priority="331">
      <formula>IF(AND(M14="",O14="",Q14="",(L11:Q11)=""),"",IF(M14+O14+Q14&lt;&gt;SUM(L11:Q11),O15&lt;=TODAY()))</formula>
    </cfRule>
  </conditionalFormatting>
  <conditionalFormatting sqref="L19">
    <cfRule type="timePeriod" dxfId="9376" priority="292" timePeriod="today">
      <formula>FLOOR(L19,1)=TODAY()</formula>
    </cfRule>
    <cfRule type="expression" dxfId="9375" priority="299">
      <formula>AND(L19&gt;=TODAY(),L19&lt;=TODAY()+1)</formula>
    </cfRule>
  </conditionalFormatting>
  <conditionalFormatting sqref="L19:M19">
    <cfRule type="expression" dxfId="9374" priority="285">
      <formula>$P19&lt;&gt;""</formula>
    </cfRule>
    <cfRule type="expression" dxfId="9373" priority="326">
      <formula>AND(TODAY()&gt;=$L$18+4,$P$19&lt;&gt;"")</formula>
    </cfRule>
  </conditionalFormatting>
  <conditionalFormatting sqref="L20:M20">
    <cfRule type="expression" dxfId="9372" priority="323">
      <formula>$Q20&lt;&gt;""</formula>
    </cfRule>
    <cfRule type="timePeriod" dxfId="9371" priority="324" timePeriod="today">
      <formula>FLOOR(L20,1)=TODAY()</formula>
    </cfRule>
    <cfRule type="expression" dxfId="9370" priority="325">
      <formula>AND(L20&gt;=TODAY(),L20&lt;=TODAY()+1)</formula>
    </cfRule>
    <cfRule type="expression" dxfId="9369" priority="327">
      <formula>$P$19&lt;&gt;""</formula>
    </cfRule>
    <cfRule type="expression" dxfId="9368" priority="328">
      <formula>($M$21+$O$21+$Q$21)=$O$20</formula>
    </cfRule>
  </conditionalFormatting>
  <conditionalFormatting sqref="M22:N22">
    <cfRule type="expression" dxfId="9367" priority="297">
      <formula>AND(SUM(M21,O21,Q21)&lt;&gt;0,SUM(M21,O21,Q21)=O20)</formula>
    </cfRule>
    <cfRule type="expression" dxfId="9366" priority="319">
      <formula>$P22&lt;&gt;""</formula>
    </cfRule>
    <cfRule type="timePeriod" dxfId="9365" priority="320" timePeriod="today">
      <formula>FLOOR(M22,1)=TODAY()</formula>
    </cfRule>
    <cfRule type="expression" dxfId="9364" priority="321">
      <formula>AND(M22&gt;=TODAY(),M22&lt;=TODAY()+1)</formula>
    </cfRule>
    <cfRule type="expression" dxfId="9363" priority="322">
      <formula>$Q$20&lt;&gt;""</formula>
    </cfRule>
  </conditionalFormatting>
  <conditionalFormatting sqref="L25:Q25">
    <cfRule type="expression" dxfId="9362" priority="156">
      <formula>AND(L23&lt;&gt;"",YEAR($L23)=2023)</formula>
    </cfRule>
    <cfRule type="expression" dxfId="9361" priority="229">
      <formula>AND(L23&lt;&gt;"",YEAR($L23)=2022)</formula>
    </cfRule>
    <cfRule type="expression" dxfId="9360" priority="315">
      <formula>AND(L23&lt;&gt;"",YEAR($L23)=2021)</formula>
    </cfRule>
    <cfRule type="expression" dxfId="9359" priority="316">
      <formula>AND(L23&lt;&gt;"",YEAR($L23)=2020)</formula>
    </cfRule>
    <cfRule type="expression" dxfId="9358" priority="317">
      <formula>AND(L23&lt;&gt;"",YEAR($L23)=2019)</formula>
    </cfRule>
    <cfRule type="expression" dxfId="9357" priority="318">
      <formula>AND(L23&lt;&gt;"",YEAR($L23)=2018)</formula>
    </cfRule>
  </conditionalFormatting>
  <conditionalFormatting sqref="L27">
    <cfRule type="expression" dxfId="9356" priority="130">
      <formula>AND(L27&gt;=TODAY(),L27&lt;=TODAY()+2)</formula>
    </cfRule>
    <cfRule type="expression" dxfId="9355" priority="178">
      <formula>AND(TODAY()&gt;=$P$22+6,TODAY()&lt;=$L$27-2)</formula>
    </cfRule>
  </conditionalFormatting>
  <conditionalFormatting sqref="P19">
    <cfRule type="timePeriod" dxfId="9354" priority="313" timePeriod="today">
      <formula>FLOOR(P19,1)=TODAY()</formula>
    </cfRule>
  </conditionalFormatting>
  <conditionalFormatting sqref="P19:Q19">
    <cfRule type="expression" dxfId="9353" priority="311">
      <formula>$L20&lt;&gt;""</formula>
    </cfRule>
    <cfRule type="expression" dxfId="9352" priority="312">
      <formula>AND(P19="",L19&lt;&gt;"",L19&lt;=TODAY())</formula>
    </cfRule>
  </conditionalFormatting>
  <conditionalFormatting sqref="P22:Q22">
    <cfRule type="expression" dxfId="9351" priority="307">
      <formula>(M21+O21+Q21)=O20</formula>
    </cfRule>
    <cfRule type="expression" dxfId="9350" priority="308">
      <formula>AND(P22="",M22&lt;&gt;"",M22&lt;=TODAY())</formula>
    </cfRule>
    <cfRule type="notContainsBlanks" dxfId="9349" priority="309">
      <formula>LEN(TRIM(P22))&gt;0</formula>
    </cfRule>
    <cfRule type="expression" dxfId="9348" priority="310">
      <formula>M22=TODAY()</formula>
    </cfRule>
  </conditionalFormatting>
  <conditionalFormatting sqref="Q27">
    <cfRule type="cellIs" dxfId="9347" priority="305" operator="lessThan">
      <formula>1</formula>
    </cfRule>
  </conditionalFormatting>
  <conditionalFormatting sqref="Q27">
    <cfRule type="expression" dxfId="9346" priority="306">
      <formula>IF(AND(M26="",O26="",Q26="",(L23:Q23)=""),"",IF(M26+O26+Q26&lt;&gt;SUM(L23:Q23),O27&lt;=TODAY()))</formula>
    </cfRule>
  </conditionalFormatting>
  <conditionalFormatting sqref="D6:I15">
    <cfRule type="expression" dxfId="9345" priority="210">
      <formula>AND(($E$14+$G$14+$I$14)&lt;&gt;"",COUNTA($D$11:$I$11)&gt;0,COUNTA($D$11:$I$11)=($E$14+$G$14+$I$14))</formula>
    </cfRule>
  </conditionalFormatting>
  <conditionalFormatting sqref="D18:I27">
    <cfRule type="expression" dxfId="9344" priority="157">
      <formula>AND(($E$26+$G$26+$I$26)&lt;&gt;"",COUNTA($D$23:$I$23)&gt;0,COUNTA($D$23:$I$23)=($E$26+$G$26+$I$26))</formula>
    </cfRule>
  </conditionalFormatting>
  <conditionalFormatting sqref="L12:Q12">
    <cfRule type="timePeriod" dxfId="9343" priority="143" timePeriod="tomorrow">
      <formula>FLOOR(L12,1)=TODAY()+1</formula>
    </cfRule>
    <cfRule type="expression" dxfId="9342" priority="145">
      <formula>L$12&lt;=TODAY()</formula>
    </cfRule>
  </conditionalFormatting>
  <conditionalFormatting sqref="L12:Q12">
    <cfRule type="expression" dxfId="9341" priority="100">
      <formula>L$13&lt;&gt;""</formula>
    </cfRule>
  </conditionalFormatting>
  <conditionalFormatting sqref="L6:Q15">
    <cfRule type="expression" dxfId="9340" priority="159">
      <formula>AND(($M$14+$O$14+$Q$14)&lt;&gt;"",COUNTA($L$11:$Q$11)&gt;0,COUNTA($L$11:$Q$11)=($M$14+$O$14+$Q$14))</formula>
    </cfRule>
  </conditionalFormatting>
  <conditionalFormatting sqref="L24:Q24">
    <cfRule type="expression" dxfId="9339" priority="132">
      <formula>L$24&lt;=TODAY()</formula>
    </cfRule>
    <cfRule type="timePeriod" dxfId="9338" priority="169" timePeriod="tomorrow">
      <formula>FLOOR(L24,1)=TODAY()+1</formula>
    </cfRule>
  </conditionalFormatting>
  <conditionalFormatting sqref="L24:Q24">
    <cfRule type="expression" dxfId="9337" priority="94">
      <formula>L$25&lt;&gt;""</formula>
    </cfRule>
  </conditionalFormatting>
  <conditionalFormatting sqref="L18:Q27">
    <cfRule type="expression" dxfId="9336" priority="155">
      <formula>AND(($M$26+$O$26+$Q$26)&lt;&gt;"",COUNTA($L$23:$Q$23)&gt;0,COUNTA($L$23:$Q$23)=($M$26+$O$26+$Q$26))</formula>
    </cfRule>
  </conditionalFormatting>
  <conditionalFormatting sqref="D6:I10">
    <cfRule type="expression" dxfId="9335" priority="153">
      <formula>AND($E$9&lt;&gt;"",$G$9&lt;&gt;"",$I$9&lt;&gt;"",$G$8&lt;&gt;"",$E$9+$G$9+$I$9=$G$8)</formula>
    </cfRule>
  </conditionalFormatting>
  <conditionalFormatting sqref="D18:I22">
    <cfRule type="expression" dxfId="9334" priority="150">
      <formula>AND($E$21&lt;&gt;"",$G$21&lt;&gt;"",$I$21&lt;&gt;"",$G$20&lt;&gt;"",$E$21+$G$21+$I$21=$G$20)</formula>
    </cfRule>
  </conditionalFormatting>
  <conditionalFormatting sqref="L6:Q10">
    <cfRule type="expression" dxfId="9333" priority="152">
      <formula>AND($M$9&lt;&gt;"",$O$9&lt;&gt;"",$Q$9&lt;&gt;"",$O$8&lt;&gt;"",$M$9+$O$9+$Q$9=$O$8)</formula>
    </cfRule>
  </conditionalFormatting>
  <conditionalFormatting sqref="L18:Q22">
    <cfRule type="expression" dxfId="9332" priority="148">
      <formula>AND($M$21&lt;&gt;"",$O$21&lt;&gt;"",$Q$21&lt;&gt;"",$O$20&lt;&gt;"",$M$21+$O$21+$Q$21=$O$20)</formula>
    </cfRule>
  </conditionalFormatting>
  <conditionalFormatting sqref="M5:N5">
    <cfRule type="expression" dxfId="9331" priority="87">
      <formula>$M$5&lt;&gt;""</formula>
    </cfRule>
    <cfRule type="expression" dxfId="9330" priority="92">
      <formula>OR(D27&lt;=TODAY()-2,Q5&lt;=TODAY()-2)</formula>
    </cfRule>
    <cfRule type="expression" dxfId="9329" priority="289">
      <formula>$M$4&lt;&gt;""</formula>
    </cfRule>
    <cfRule type="expression" dxfId="9328" priority="291">
      <formula>OR($E$21+$G$21+$I$21=$I$20,$E$26+$G$26+$I$26=$I$20,TODAY()&gt;=$D$27-2)</formula>
    </cfRule>
  </conditionalFormatting>
  <conditionalFormatting sqref="D6">
    <cfRule type="expression" dxfId="9327" priority="226">
      <formula>$D$6&lt;&gt;""</formula>
    </cfRule>
    <cfRule type="expression" dxfId="9326" priority="284">
      <formula>$D7=TODAY()</formula>
    </cfRule>
    <cfRule type="expression" dxfId="9325" priority="384">
      <formula>$I$5&lt;&gt;""</formula>
    </cfRule>
  </conditionalFormatting>
  <conditionalFormatting sqref="L6">
    <cfRule type="expression" dxfId="9324" priority="223">
      <formula>$L6&lt;&gt;""</formula>
    </cfRule>
    <cfRule type="expression" dxfId="9323" priority="340">
      <formula>$L$7=TODAY()</formula>
    </cfRule>
    <cfRule type="expression" dxfId="9322" priority="355">
      <formula>$Q$4&lt;&gt;""</formula>
    </cfRule>
  </conditionalFormatting>
  <conditionalFormatting sqref="D18">
    <cfRule type="expression" dxfId="9321" priority="274">
      <formula>$D$18&lt;&gt;""</formula>
    </cfRule>
    <cfRule type="expression" dxfId="9320" priority="383">
      <formula>$I16&lt;&gt;""</formula>
    </cfRule>
  </conditionalFormatting>
  <conditionalFormatting sqref="L18">
    <cfRule type="expression" dxfId="9319" priority="222">
      <formula>$L18&lt;&gt;""</formula>
    </cfRule>
    <cfRule type="expression" dxfId="9318" priority="240">
      <formula>$L$19=TODAY()</formula>
    </cfRule>
    <cfRule type="expression" dxfId="9317" priority="329">
      <formula>$Q$16&lt;&gt;""</formula>
    </cfRule>
  </conditionalFormatting>
  <conditionalFormatting sqref="E5">
    <cfRule type="expression" dxfId="9316" priority="280">
      <formula>$E5&lt;&gt;""</formula>
    </cfRule>
    <cfRule type="expression" dxfId="9315" priority="290">
      <formula>$E$4&lt;&gt;""</formula>
    </cfRule>
  </conditionalFormatting>
  <conditionalFormatting sqref="D11">
    <cfRule type="expression" dxfId="9314" priority="111">
      <formula>IF($I8&gt;=1,$H$10,"")</formula>
    </cfRule>
  </conditionalFormatting>
  <conditionalFormatting sqref="E11">
    <cfRule type="expression" dxfId="9313" priority="120">
      <formula>IF($I$8&gt;=2,$H$10,"")</formula>
    </cfRule>
    <cfRule type="expression" dxfId="9312" priority="200">
      <formula>$E11&lt;&gt;""</formula>
    </cfRule>
  </conditionalFormatting>
  <conditionalFormatting sqref="F11">
    <cfRule type="expression" dxfId="9311" priority="166">
      <formula>IF($I$8&gt;=3,$H$10,"")</formula>
    </cfRule>
    <cfRule type="expression" dxfId="9310" priority="206">
      <formula>$F$11&lt;&gt;""</formula>
    </cfRule>
  </conditionalFormatting>
  <conditionalFormatting sqref="G11">
    <cfRule type="expression" dxfId="9309" priority="196">
      <formula>IF($I$8&gt;=4,$H$10,"")</formula>
    </cfRule>
    <cfRule type="expression" dxfId="9308" priority="211">
      <formula>$G$11&lt;&gt;""</formula>
    </cfRule>
  </conditionalFormatting>
  <conditionalFormatting sqref="H11">
    <cfRule type="expression" dxfId="9307" priority="197">
      <formula>IF($I$8&gt;=5,$H$10,"")</formula>
    </cfRule>
    <cfRule type="expression" dxfId="9306" priority="212">
      <formula>$H$11&lt;&gt;""</formula>
    </cfRule>
  </conditionalFormatting>
  <conditionalFormatting sqref="I11">
    <cfRule type="expression" dxfId="9305" priority="198">
      <formula>IF($I$8&gt;=6,$H$10,"")</formula>
    </cfRule>
    <cfRule type="expression" dxfId="9304" priority="213">
      <formula>$I$11&lt;&gt;""</formula>
    </cfRule>
  </conditionalFormatting>
  <conditionalFormatting sqref="D23">
    <cfRule type="expression" dxfId="9303" priority="158">
      <formula>IF($I$20&gt;=1,$H$22,"")</formula>
    </cfRule>
  </conditionalFormatting>
  <conditionalFormatting sqref="E23">
    <cfRule type="expression" dxfId="9302" priority="192">
      <formula>IF($I$20&gt;=2,$H$22,"")</formula>
    </cfRule>
    <cfRule type="expression" dxfId="9301" priority="195">
      <formula>$E$23&lt;&gt;""</formula>
    </cfRule>
  </conditionalFormatting>
  <conditionalFormatting sqref="F23">
    <cfRule type="expression" dxfId="9300" priority="191">
      <formula>IF($I$20&gt;=3,$H$22,"")</formula>
    </cfRule>
    <cfRule type="expression" dxfId="9299" priority="201">
      <formula>$F$23&lt;&gt;""</formula>
    </cfRule>
  </conditionalFormatting>
  <conditionalFormatting sqref="G23">
    <cfRule type="expression" dxfId="9298" priority="190">
      <formula>IF($I$20&gt;=4,$H$22,"")</formula>
    </cfRule>
    <cfRule type="expression" dxfId="9297" priority="202">
      <formula>$G$23&lt;&gt;""</formula>
    </cfRule>
  </conditionalFormatting>
  <conditionalFormatting sqref="H23">
    <cfRule type="expression" dxfId="9296" priority="164">
      <formula>IF($I$20&gt;=5,$H$22,"")</formula>
    </cfRule>
    <cfRule type="expression" dxfId="9295" priority="203">
      <formula>$H$23&lt;&gt;""</formula>
    </cfRule>
  </conditionalFormatting>
  <conditionalFormatting sqref="I23">
    <cfRule type="expression" dxfId="9294" priority="105">
      <formula>IF($I$20&gt;=6,$H$22,"")</formula>
    </cfRule>
    <cfRule type="expression" dxfId="9293" priority="204">
      <formula>$I$23&lt;&gt;""</formula>
    </cfRule>
  </conditionalFormatting>
  <conditionalFormatting sqref="L11">
    <cfRule type="expression" dxfId="9292" priority="160">
      <formula>IF($Q8&gt;=1,$P$10,"")</formula>
    </cfRule>
  </conditionalFormatting>
  <conditionalFormatting sqref="M11">
    <cfRule type="expression" dxfId="9291" priority="99">
      <formula>IF($Q$8&gt;=2,$P$10,"")</formula>
    </cfRule>
    <cfRule type="expression" dxfId="9290" priority="184">
      <formula>$M$11&lt;&gt;""</formula>
    </cfRule>
  </conditionalFormatting>
  <conditionalFormatting sqref="N11">
    <cfRule type="expression" dxfId="9289" priority="165">
      <formula>IF($Q$8&gt;=3,$P$10,"")</formula>
    </cfRule>
    <cfRule type="expression" dxfId="9288" priority="185">
      <formula>$N$11&lt;&gt;""</formula>
    </cfRule>
  </conditionalFormatting>
  <conditionalFormatting sqref="O11">
    <cfRule type="expression" dxfId="9287" priority="181">
      <formula>IF($Q$8&gt;=4,$P$10,"")</formula>
    </cfRule>
    <cfRule type="expression" dxfId="9286" priority="186">
      <formula>$O$11&lt;&gt;""</formula>
    </cfRule>
  </conditionalFormatting>
  <conditionalFormatting sqref="P11">
    <cfRule type="expression" dxfId="9285" priority="180">
      <formula>IF($Q$8&gt;=5,$P$10,"")</formula>
    </cfRule>
    <cfRule type="expression" dxfId="9284" priority="187">
      <formula>$P$11&lt;&gt;""</formula>
    </cfRule>
  </conditionalFormatting>
  <conditionalFormatting sqref="Q11">
    <cfRule type="expression" dxfId="9283" priority="179">
      <formula>IF($Q$8&gt;=6,$P$10,"")</formula>
    </cfRule>
    <cfRule type="expression" dxfId="9282" priority="188">
      <formula>$Q$11&lt;&gt;""</formula>
    </cfRule>
  </conditionalFormatting>
  <conditionalFormatting sqref="L23">
    <cfRule type="expression" dxfId="9281" priority="170">
      <formula>IF($Q$20&gt;=1,$P$22,"")</formula>
    </cfRule>
  </conditionalFormatting>
  <conditionalFormatting sqref="M23">
    <cfRule type="expression" dxfId="9280" priority="93">
      <formula>IF($Q$20&gt;=2,$P$22,"")</formula>
    </cfRule>
    <cfRule type="expression" dxfId="9279" priority="171">
      <formula>$M$23&lt;&gt;""</formula>
    </cfRule>
  </conditionalFormatting>
  <conditionalFormatting sqref="N23">
    <cfRule type="expression" dxfId="9278" priority="168">
      <formula>IF($Q$20&gt;=3,$P$22,"")</formula>
    </cfRule>
    <cfRule type="expression" dxfId="9277" priority="172">
      <formula>$N$23&lt;&gt;""</formula>
    </cfRule>
  </conditionalFormatting>
  <conditionalFormatting sqref="O23">
    <cfRule type="expression" dxfId="9276" priority="167">
      <formula>IF($Q$20&gt;=4,$P$22,"")</formula>
    </cfRule>
    <cfRule type="expression" dxfId="9275" priority="173">
      <formula>$O$23&lt;&gt;""</formula>
    </cfRule>
  </conditionalFormatting>
  <conditionalFormatting sqref="P23">
    <cfRule type="expression" dxfId="9274" priority="163">
      <formula>IF($Q$20&gt;=5,$P$22,"")</formula>
    </cfRule>
    <cfRule type="expression" dxfId="9273" priority="174">
      <formula>$P$23&lt;&gt;""</formula>
    </cfRule>
  </conditionalFormatting>
  <conditionalFormatting sqref="Q23">
    <cfRule type="expression" dxfId="9272" priority="126">
      <formula>IF($Q$20&gt;=6,$P$22,"")</formula>
    </cfRule>
    <cfRule type="expression" dxfId="9271" priority="175">
      <formula>$Q$23&lt;&gt;""</formula>
    </cfRule>
  </conditionalFormatting>
  <conditionalFormatting sqref="D11:I11">
    <cfRule type="expression" dxfId="9270" priority="68">
      <formula>D$11&lt;&gt;""</formula>
    </cfRule>
    <cfRule type="expression" dxfId="9269" priority="199">
      <formula>$H$10&lt;=TODAY()-2</formula>
    </cfRule>
  </conditionalFormatting>
  <conditionalFormatting sqref="L11:Q11">
    <cfRule type="expression" dxfId="9268" priority="67">
      <formula>L$11&lt;&gt;""</formula>
    </cfRule>
    <cfRule type="expression" dxfId="9267" priority="183">
      <formula>$P$10&lt;=TODAY()-2</formula>
    </cfRule>
  </conditionalFormatting>
  <conditionalFormatting sqref="D23:I23">
    <cfRule type="expression" dxfId="9266" priority="66">
      <formula>D$23&lt;&gt;""</formula>
    </cfRule>
    <cfRule type="expression" dxfId="9265" priority="194">
      <formula>$H$22&lt;=TODAY()-2</formula>
    </cfRule>
  </conditionalFormatting>
  <conditionalFormatting sqref="L23:Q23">
    <cfRule type="expression" dxfId="9264" priority="65">
      <formula>L$23&lt;&gt;""</formula>
    </cfRule>
    <cfRule type="expression" dxfId="9263" priority="176">
      <formula>$P$22&lt;=TODAY()-2</formula>
    </cfRule>
  </conditionalFormatting>
  <conditionalFormatting sqref="M12">
    <cfRule type="expression" dxfId="9262" priority="241">
      <formula>AND(TODAY()&gt;=$M$11,TODAY()&lt;=$M$12-1)</formula>
    </cfRule>
  </conditionalFormatting>
  <conditionalFormatting sqref="L12">
    <cfRule type="expression" dxfId="9261" priority="301">
      <formula>AND(TODAY()&gt;=$L$11,TODAY()&lt;=$L$12-1)</formula>
    </cfRule>
  </conditionalFormatting>
  <conditionalFormatting sqref="N12">
    <cfRule type="expression" dxfId="9260" priority="104">
      <formula>$N$12&lt;=TODAY()</formula>
    </cfRule>
    <cfRule type="expression" dxfId="9259" priority="219">
      <formula>AND(TODAY()&gt;=$N$11,TODAY()&lt;=$N$12-1)</formula>
    </cfRule>
  </conditionalFormatting>
  <conditionalFormatting sqref="O12">
    <cfRule type="expression" dxfId="9258" priority="103">
      <formula>$O$12&lt;=TODAY()</formula>
    </cfRule>
    <cfRule type="expression" dxfId="9257" priority="151">
      <formula>AND(TODAY()&gt;=$O$11,TODAY()&lt;=$O$12-1)</formula>
    </cfRule>
  </conditionalFormatting>
  <conditionalFormatting sqref="P12">
    <cfRule type="expression" dxfId="9256" priority="102">
      <formula>$P12&lt;=TODAY()</formula>
    </cfRule>
    <cfRule type="expression" dxfId="9255" priority="146">
      <formula>AND(TODAY()&gt;=$P$11,TODAY()&lt;=$P$12-1)</formula>
    </cfRule>
  </conditionalFormatting>
  <conditionalFormatting sqref="Q12">
    <cfRule type="expression" dxfId="9254" priority="101">
      <formula>$Q$12&lt;=TODAY()</formula>
    </cfRule>
    <cfRule type="expression" dxfId="9253" priority="144">
      <formula>AND(TODAY()&gt;=$Q$11,TODAY()&lt;=$Q$12-1)</formula>
    </cfRule>
  </conditionalFormatting>
  <conditionalFormatting sqref="D24">
    <cfRule type="expression" dxfId="9252" priority="371">
      <formula>AND(TODAY()&gt;=D23,TODAY()&lt;=D24-1)</formula>
    </cfRule>
  </conditionalFormatting>
  <conditionalFormatting sqref="E24">
    <cfRule type="expression" dxfId="9251" priority="139">
      <formula>$E$24&lt;=TODAY()</formula>
    </cfRule>
    <cfRule type="expression" dxfId="9250" priority="259">
      <formula>AND(TODAY()&gt;=$E$23,TODAY()&lt;=$E$24-1)</formula>
    </cfRule>
  </conditionalFormatting>
  <conditionalFormatting sqref="F24">
    <cfRule type="expression" dxfId="9249" priority="110">
      <formula>$F$24&lt;=TODAY()</formula>
    </cfRule>
    <cfRule type="expression" dxfId="9248" priority="220">
      <formula>AND(TODAY()&gt;=$F$23,TODAY()&lt;=$F$24-1)</formula>
    </cfRule>
  </conditionalFormatting>
  <conditionalFormatting sqref="G24">
    <cfRule type="expression" dxfId="9247" priority="109">
      <formula>$G$24&lt;=TODAY()</formula>
    </cfRule>
    <cfRule type="expression" dxfId="9246" priority="149">
      <formula>AND(TODAY()&gt;=$G$23,TODAY()&lt;=$G$24-1)</formula>
    </cfRule>
  </conditionalFormatting>
  <conditionalFormatting sqref="H24">
    <cfRule type="expression" dxfId="9245" priority="108">
      <formula>$H$24&lt;=TODAY()</formula>
    </cfRule>
    <cfRule type="expression" dxfId="9244" priority="140">
      <formula>AND(TODAY()&gt;=$H$23,TODAY()&lt;=$H$24-1)</formula>
    </cfRule>
  </conditionalFormatting>
  <conditionalFormatting sqref="I24">
    <cfRule type="expression" dxfId="9243" priority="107">
      <formula>$I$24&lt;=TODAY()</formula>
    </cfRule>
    <cfRule type="expression" dxfId="9242" priority="137">
      <formula>AND(TODAY()&gt;=$I$23,TODAY()&lt;=$I$24-1)</formula>
    </cfRule>
  </conditionalFormatting>
  <conditionalFormatting sqref="L24">
    <cfRule type="expression" dxfId="9241" priority="298">
      <formula>AND(TODAY()&gt;=$L$23,TODAY()&lt;=$L$24-1)</formula>
    </cfRule>
  </conditionalFormatting>
  <conditionalFormatting sqref="M24">
    <cfRule type="expression" dxfId="9240" priority="131">
      <formula>$M$24&lt;=TODAY()</formula>
    </cfRule>
    <cfRule type="expression" dxfId="9239" priority="228">
      <formula>AND(TODAY()&gt;=$M$23,TODAY()&lt;=$M$24-1)</formula>
    </cfRule>
  </conditionalFormatting>
  <conditionalFormatting sqref="N24">
    <cfRule type="expression" dxfId="9238" priority="98">
      <formula>$N$24&lt;=TODAY()</formula>
    </cfRule>
    <cfRule type="expression" dxfId="9237" priority="147">
      <formula>AND(TODAY()&gt;=$N$23,TODAY()&lt;=$N$24-1)</formula>
    </cfRule>
  </conditionalFormatting>
  <conditionalFormatting sqref="O24">
    <cfRule type="expression" dxfId="9236" priority="97">
      <formula>$O$24&lt;=TODAY()</formula>
    </cfRule>
    <cfRule type="expression" dxfId="9235" priority="135">
      <formula>AND(TODAY()&gt;=$O$23,TODAY()&lt;=$O$24-1)</formula>
    </cfRule>
  </conditionalFormatting>
  <conditionalFormatting sqref="P24">
    <cfRule type="expression" dxfId="9234" priority="96">
      <formula>$P$24&lt;=TODAY()</formula>
    </cfRule>
    <cfRule type="expression" dxfId="9233" priority="134">
      <formula>AND(TODAY()&gt;=$P$23,TODAY()&lt;=$P$24-1)</formula>
    </cfRule>
  </conditionalFormatting>
  <conditionalFormatting sqref="Q24">
    <cfRule type="expression" dxfId="9232" priority="95">
      <formula>$Q$24&lt;=TODAY()</formula>
    </cfRule>
    <cfRule type="expression" dxfId="9231" priority="133">
      <formula>AND(TODAY()&gt;=$Q$23,TODAY()&lt;=$Q$24-1)</formula>
    </cfRule>
  </conditionalFormatting>
  <conditionalFormatting sqref="G15">
    <cfRule type="expression" dxfId="9230" priority="121">
      <formula>$G$15=TODAY()</formula>
    </cfRule>
    <cfRule type="expression" dxfId="9229" priority="122">
      <formula>AND(TODAY()&gt;=D15,TODAY()&lt;=G15)</formula>
    </cfRule>
  </conditionalFormatting>
  <conditionalFormatting sqref="G27">
    <cfRule type="expression" dxfId="9228" priority="118">
      <formula>$G$27=TODAY()</formula>
    </cfRule>
    <cfRule type="expression" dxfId="9227" priority="125">
      <formula>AND(TODAY()&gt;=$D$27,TODAY()&lt;=$G$27)</formula>
    </cfRule>
  </conditionalFormatting>
  <conditionalFormatting sqref="O15">
    <cfRule type="expression" dxfId="9226" priority="119">
      <formula>$O$15=TODAY()</formula>
    </cfRule>
    <cfRule type="expression" dxfId="9225" priority="124">
      <formula>AND(TODAY()&gt;=L15,TODAY()&lt;=O15)</formula>
    </cfRule>
  </conditionalFormatting>
  <conditionalFormatting sqref="O27">
    <cfRule type="expression" dxfId="9224" priority="117">
      <formula>$O$27=TODAY()</formula>
    </cfRule>
    <cfRule type="expression" dxfId="9223" priority="123">
      <formula>AND(TODAY()&gt;=$L$27,AUJOURDHUI&lt;=$O$27)</formula>
    </cfRule>
  </conditionalFormatting>
  <conditionalFormatting sqref="D12">
    <cfRule type="expression" dxfId="9222" priority="227">
      <formula>AND(TODAY()&gt;=D11,TODAY()&lt;=D12-1)</formula>
    </cfRule>
  </conditionalFormatting>
  <conditionalFormatting sqref="E12">
    <cfRule type="expression" dxfId="9221" priority="254">
      <formula>AND(TODAY()&gt;=$E$11,TODAY()&lt;=$E$12-1)</formula>
    </cfRule>
  </conditionalFormatting>
  <conditionalFormatting sqref="F12">
    <cfRule type="expression" dxfId="9220" priority="398">
      <formula>AND(TODAY()&gt;=$F$11,TODAY()&lt;=$F$12-1)</formula>
    </cfRule>
  </conditionalFormatting>
  <conditionalFormatting sqref="G12">
    <cfRule type="expression" dxfId="9219" priority="161">
      <formula>AND(TODAY()&gt;=$G$11,TODAY()&lt;=$G$12-1)</formula>
    </cfRule>
  </conditionalFormatting>
  <conditionalFormatting sqref="H12">
    <cfRule type="expression" dxfId="9218" priority="116">
      <formula>AND(TODAY()&gt;=$H$11,TODAY()&lt;=$H$12-1)</formula>
    </cfRule>
  </conditionalFormatting>
  <conditionalFormatting sqref="I12">
    <cfRule type="expression" dxfId="9217" priority="115">
      <formula>AND(TODAY()&gt;=$I$11,TODAY()&lt;=$I$12-1)</formula>
    </cfRule>
  </conditionalFormatting>
  <conditionalFormatting sqref="E4:F4">
    <cfRule type="expression" dxfId="9216" priority="90">
      <formula>$E$4&lt;&gt;""</formula>
    </cfRule>
    <cfRule type="expression" dxfId="9215" priority="91">
      <formula>$E$4=""</formula>
    </cfRule>
  </conditionalFormatting>
  <conditionalFormatting sqref="M4:N4">
    <cfRule type="expression" dxfId="9214" priority="69">
      <formula>$M$4&lt;&gt;""</formula>
    </cfRule>
    <cfRule type="expression" dxfId="9213" priority="86">
      <formula>Q4=TODAY()</formula>
    </cfRule>
    <cfRule type="expression" dxfId="9212" priority="88">
      <formula>OR(D27&lt;=TODAY()-2,Q5&lt;=TODAY()-2)</formula>
    </cfRule>
    <cfRule type="expression" dxfId="9211" priority="89">
      <formula>OR($E$21+$G$21+$I$21=$I$20,$E$26+$G$26+$I$26=$I$20,TODAY()&gt;=$D$27-2)</formula>
    </cfRule>
  </conditionalFormatting>
  <conditionalFormatting sqref="M17:N17">
    <cfRule type="expression" dxfId="9210" priority="76">
      <formula>$M$17&lt;&gt;""</formula>
    </cfRule>
    <cfRule type="expression" dxfId="9209" priority="81">
      <formula>OR(L15&lt;=TODAY()-2,Q17&lt;=TODAY()-2)</formula>
    </cfRule>
    <cfRule type="expression" dxfId="9208" priority="83">
      <formula>$M$16&lt;&gt;""</formula>
    </cfRule>
    <cfRule type="expression" dxfId="9207" priority="85">
      <formula>OR($M$9+$O$9+$Q$9=$Q$8,$M$14+$O$14+$Q$14=$Q$8,TODAY()&gt;=$L$15-2)</formula>
    </cfRule>
  </conditionalFormatting>
  <conditionalFormatting sqref="E17">
    <cfRule type="expression" dxfId="9206" priority="72">
      <formula>$E17&lt;&gt;""</formula>
    </cfRule>
    <cfRule type="expression" dxfId="9205" priority="84">
      <formula>$E$16&lt;&gt;""</formula>
    </cfRule>
  </conditionalFormatting>
  <conditionalFormatting sqref="E16:F16">
    <cfRule type="expression" dxfId="9204" priority="71">
      <formula>E16&lt;&gt;""</formula>
    </cfRule>
    <cfRule type="expression" dxfId="9203" priority="74">
      <formula>OR($E$9+$G$9+$I$9=$G$8,$E$14+$G$14+$I$14=$I$8,TODAY()&gt;=$D$15-2)</formula>
    </cfRule>
    <cfRule type="expression" dxfId="9202" priority="79">
      <formula>$I$16=TODAY()</formula>
    </cfRule>
    <cfRule type="expression" dxfId="9201" priority="80">
      <formula>OR(D15&lt;=TODAY()-2,I17&lt;=TODAY()-2)</formula>
    </cfRule>
  </conditionalFormatting>
  <conditionalFormatting sqref="M16:N16">
    <cfRule type="expression" dxfId="9200" priority="70">
      <formula>$M$16&lt;&gt;""</formula>
    </cfRule>
    <cfRule type="expression" dxfId="9199" priority="75">
      <formula>Q16=TODAY()</formula>
    </cfRule>
    <cfRule type="expression" dxfId="9198" priority="77">
      <formula>OR(L15&lt;=TODAY()-2,Q17&lt;=TODAY()-2)</formula>
    </cfRule>
    <cfRule type="expression" dxfId="9197" priority="78">
      <formula>OR($M$9+$O$9+$Q$9=$Q$8,$M$14+$O$14+$Q$14=$Q$8,TODAY()&gt;=$L$27-2)</formula>
    </cfRule>
  </conditionalFormatting>
  <conditionalFormatting sqref="E17:F17">
    <cfRule type="expression" dxfId="9196" priority="73">
      <formula>OR(D15&lt;=TODAY()-2,I17&lt;=TODAY()-2)</formula>
    </cfRule>
    <cfRule type="expression" dxfId="9195" priority="82">
      <formula>OR($E$9+$G$9+$I$9=$I$8,$E$14+$G$14+$I$14=$I$8,TODAY()&gt;=$D$15-2)</formula>
    </cfRule>
  </conditionalFormatting>
  <conditionalFormatting sqref="I16:I17">
    <cfRule type="timePeriod" dxfId="9194" priority="64" timePeriod="tomorrow">
      <formula>FLOOR(I16,1)=TODAY()+1</formula>
    </cfRule>
  </conditionalFormatting>
  <conditionalFormatting sqref="Q4:Q5">
    <cfRule type="expression" dxfId="9193" priority="55">
      <formula>AND($Q$5&lt;&gt;"",TODAY()&gt;=$Q$5,$Q4="")</formula>
    </cfRule>
    <cfRule type="timePeriod" dxfId="9192" priority="62" timePeriod="tomorrow">
      <formula>FLOOR(Q4,1)=TODAY()+1</formula>
    </cfRule>
  </conditionalFormatting>
  <conditionalFormatting sqref="I16">
    <cfRule type="expression" dxfId="9191" priority="53">
      <formula>AND($I$17&lt;&gt;"",TODAY()&gt;=$I$17,$I16="")</formula>
    </cfRule>
  </conditionalFormatting>
  <conditionalFormatting sqref="Q16:Q17">
    <cfRule type="expression" dxfId="9190" priority="51">
      <formula>AND($Q$17&lt;&gt;"",TODAY()&gt;=$Q$17,$Q16="")</formula>
    </cfRule>
    <cfRule type="timePeriod" dxfId="9189" priority="60" timePeriod="tomorrow">
      <formula>FLOOR(Q16,1)=TODAY()+1</formula>
    </cfRule>
  </conditionalFormatting>
  <conditionalFormatting sqref="I4">
    <cfRule type="expression" dxfId="9188" priority="48">
      <formula>$I$5&lt;&gt;""</formula>
    </cfRule>
    <cfRule type="expression" dxfId="9187" priority="49">
      <formula>$I$5&lt;&gt;""</formula>
    </cfRule>
  </conditionalFormatting>
  <conditionalFormatting sqref="E6:I6">
    <cfRule type="expression" dxfId="9186" priority="43">
      <formula>AND($H$7="",D6&lt;&gt;"",E6="")</formula>
    </cfRule>
  </conditionalFormatting>
  <conditionalFormatting sqref="M6:Q6">
    <cfRule type="expression" dxfId="9185" priority="42">
      <formula>AND($P$7="",L6&lt;&gt;"",M6="")</formula>
    </cfRule>
  </conditionalFormatting>
  <conditionalFormatting sqref="E18:I18">
    <cfRule type="expression" dxfId="9184" priority="41">
      <formula>AND($H$19="",D18&lt;&gt;"",E18="")</formula>
    </cfRule>
  </conditionalFormatting>
  <conditionalFormatting sqref="M18:Q18">
    <cfRule type="expression" dxfId="9183" priority="40">
      <formula>AND($P$19="",L18&lt;&gt;"",M18="")</formula>
    </cfRule>
  </conditionalFormatting>
  <conditionalFormatting sqref="I30">
    <cfRule type="cellIs" dxfId="9182" priority="3" operator="lessThan">
      <formula>1</formula>
    </cfRule>
  </conditionalFormatting>
  <conditionalFormatting sqref="G32:H33">
    <cfRule type="timePeriod" dxfId="9181" priority="12" timePeriod="today">
      <formula>FLOOR(G32,1)=TODAY()</formula>
    </cfRule>
  </conditionalFormatting>
  <conditionalFormatting sqref="Q30">
    <cfRule type="cellIs" dxfId="9180" priority="7" operator="lessThan">
      <formula>1</formula>
    </cfRule>
    <cfRule type="expression" dxfId="9179" priority="11">
      <formula>M30</formula>
    </cfRule>
  </conditionalFormatting>
  <conditionalFormatting sqref="O32:P32">
    <cfRule type="timePeriod" dxfId="9178" priority="10" timePeriod="today">
      <formula>FLOOR(O32,1)=TODAY()</formula>
    </cfRule>
  </conditionalFormatting>
  <conditionalFormatting sqref="O33:P33">
    <cfRule type="timePeriod" dxfId="9177" priority="9" timePeriod="today">
      <formula>FLOOR(O33,1)=TODAY()</formula>
    </cfRule>
  </conditionalFormatting>
  <conditionalFormatting sqref="Q29">
    <cfRule type="cellIs" dxfId="9176" priority="8" operator="lessThan">
      <formula>1</formula>
    </cfRule>
  </conditionalFormatting>
  <conditionalFormatting sqref="Q32">
    <cfRule type="cellIs" dxfId="9175" priority="6" operator="lessThan">
      <formula>1</formula>
    </cfRule>
  </conditionalFormatting>
  <conditionalFormatting sqref="Q33">
    <cfRule type="cellIs" dxfId="9174" priority="5" operator="lessThan">
      <formula>1</formula>
    </cfRule>
  </conditionalFormatting>
  <conditionalFormatting sqref="I29">
    <cfRule type="cellIs" dxfId="9173" priority="4" operator="lessThan">
      <formula>1</formula>
    </cfRule>
  </conditionalFormatting>
  <conditionalFormatting sqref="I32">
    <cfRule type="cellIs" dxfId="9172" priority="2" operator="lessThan">
      <formula>1</formula>
    </cfRule>
  </conditionalFormatting>
  <conditionalFormatting sqref="I33">
    <cfRule type="cellIs" dxfId="9171" priority="1" operator="lessThan">
      <formula>1</formula>
    </cfRule>
  </conditionalFormatting>
  <dataValidations count="2">
    <dataValidation type="list" allowBlank="1" showInputMessage="1" showErrorMessage="1" sqref="E5:F5 M5:N5 E17:F17 M17:N17" xr:uid="{C2804629-0F45-4D9F-9CBD-0431EE87C8CA}">
      <formula1>Mâles</formula1>
    </dataValidation>
    <dataValidation type="list" allowBlank="1" showInputMessage="1" showErrorMessage="1" sqref="E4:F4 M4:N4 E16:F16 M16:N16" xr:uid="{A985A549-A21E-4688-9EA3-946D7C132DA9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9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A3CDEAE-0EDB-4184-AEC2-E094F094D28E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529EB4A1-BB11-4622-8A6B-E199F8C1DC82}">
          <x14:formula1>
            <xm:f>Liste!$G$2:$G$6</xm:f>
          </x14:formula1>
          <xm:sqref>F9 N9 N21 F21</xm:sqref>
        </x14:dataValidation>
        <x14:dataValidation type="list" allowBlank="1" showInputMessage="1" showErrorMessage="1" xr:uid="{E6267F89-40E3-42BC-9F00-6E29D88DE3FC}">
          <x14:formula1>
            <xm:f>Liste!$F$2:$F$6</xm:f>
          </x14:formula1>
          <xm:sqref>H9 P9 P21 H21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E13" sqref="E13"/>
    </sheetView>
  </sheetViews>
  <sheetFormatPr baseColWidth="10" defaultRowHeight="14.4" x14ac:dyDescent="0.3"/>
  <cols>
    <col min="2" max="2" width="2.88671875" customWidth="1"/>
    <col min="3" max="3" width="14.77734375" customWidth="1"/>
    <col min="4" max="4" width="10.109375" customWidth="1"/>
    <col min="5" max="5" width="9.77734375" customWidth="1"/>
    <col min="6" max="6" width="10.109375" customWidth="1"/>
    <col min="7" max="9" width="9.77734375" customWidth="1"/>
    <col min="10" max="10" width="2.88671875" customWidth="1"/>
    <col min="11" max="11" width="14.77734375" customWidth="1"/>
    <col min="12" max="12" width="10.109375" customWidth="1"/>
    <col min="13" max="13" width="9.77734375" customWidth="1"/>
    <col min="14" max="14" width="10.109375" customWidth="1"/>
    <col min="15" max="17" width="9.77734375" customWidth="1"/>
  </cols>
  <sheetData>
    <row r="1" spans="2:19" ht="25.05" customHeight="1" thickBot="1" x14ac:dyDescent="0.35"/>
    <row r="2" spans="2:19" ht="57" customHeight="1" thickTop="1" x14ac:dyDescent="0.3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5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5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5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5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5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5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5">
      <c r="B9" s="438" t="s">
        <v>6</v>
      </c>
      <c r="C9" s="392"/>
      <c r="D9" s="20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20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5">
      <c r="B10" s="410" t="s">
        <v>0</v>
      </c>
      <c r="C10" s="155" t="s">
        <v>5</v>
      </c>
      <c r="D10" s="207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207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39"/>
    </row>
    <row r="11" spans="2:19" ht="20.7" customHeight="1" thickTop="1" thickBot="1" x14ac:dyDescent="0.35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5">
      <c r="B12" s="412"/>
      <c r="C12" s="206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206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5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5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5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5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5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5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5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5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5">
      <c r="B21" s="438" t="s">
        <v>6</v>
      </c>
      <c r="C21" s="392"/>
      <c r="D21" s="20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20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5">
      <c r="B22" s="410" t="s">
        <v>0</v>
      </c>
      <c r="C22" s="155" t="s">
        <v>5</v>
      </c>
      <c r="D22" s="207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207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5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5">
      <c r="B24" s="412"/>
      <c r="C24" s="206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206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5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5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5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5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5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5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5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5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5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3">
      <c r="L34" s="225"/>
    </row>
    <row r="35" spans="2:17" ht="16.05" customHeight="1" x14ac:dyDescent="0.3"/>
    <row r="36" spans="2:17" ht="16.05" customHeight="1" x14ac:dyDescent="0.3"/>
    <row r="37" spans="2:17" ht="16.05" customHeight="1" x14ac:dyDescent="0.3"/>
    <row r="38" spans="2:17" ht="18" customHeight="1" x14ac:dyDescent="0.3">
      <c r="I38" s="39"/>
    </row>
    <row r="39" spans="2:17" ht="19.95" customHeight="1" x14ac:dyDescent="0.3"/>
    <row r="40" spans="2:17" ht="16.05" customHeight="1" x14ac:dyDescent="0.3"/>
    <row r="41" spans="2:17" ht="16.05" customHeight="1" x14ac:dyDescent="0.3"/>
    <row r="42" spans="2:17" ht="16.05" customHeight="1" x14ac:dyDescent="0.3"/>
    <row r="43" spans="2:17" ht="15.6" customHeight="1" x14ac:dyDescent="0.3"/>
    <row r="44" spans="2:17" ht="16.05" customHeight="1" x14ac:dyDescent="0.3"/>
    <row r="45" spans="2:17" ht="16.05" customHeight="1" x14ac:dyDescent="0.3"/>
    <row r="46" spans="2:17" ht="16.05" customHeight="1" x14ac:dyDescent="0.3"/>
    <row r="47" spans="2:17" ht="16.05" customHeight="1" x14ac:dyDescent="0.3"/>
    <row r="48" spans="2:17" ht="16.05" customHeight="1" x14ac:dyDescent="0.3"/>
    <row r="49" ht="18" customHeight="1" x14ac:dyDescent="0.3"/>
  </sheetData>
  <sheetProtection sheet="1" formatRows="0" insertColumns="0" selectLockedCells="1" selectUnlockedCells="1"/>
  <mergeCells count="95">
    <mergeCell ref="O32:P32"/>
    <mergeCell ref="G33:H33"/>
    <mergeCell ref="O33:P33"/>
    <mergeCell ref="O28:P28"/>
    <mergeCell ref="G29:H29"/>
    <mergeCell ref="O29:P29"/>
    <mergeCell ref="G30:H30"/>
    <mergeCell ref="O30:P30"/>
    <mergeCell ref="B32:C32"/>
    <mergeCell ref="J32:K32"/>
    <mergeCell ref="B33:C33"/>
    <mergeCell ref="J33:K33"/>
    <mergeCell ref="B31:F31"/>
    <mergeCell ref="J31:N31"/>
    <mergeCell ref="G32:H32"/>
    <mergeCell ref="B29:C29"/>
    <mergeCell ref="J29:K29"/>
    <mergeCell ref="B30:C30"/>
    <mergeCell ref="J30:K30"/>
    <mergeCell ref="B28:F28"/>
    <mergeCell ref="G28:H28"/>
    <mergeCell ref="J28:N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</mergeCells>
  <conditionalFormatting sqref="F7">
    <cfRule type="timePeriod" dxfId="9170" priority="402" timePeriod="today">
      <formula>FLOOR(F7,1)=TODAY()</formula>
    </cfRule>
  </conditionalFormatting>
  <conditionalFormatting sqref="F19">
    <cfRule type="timePeriod" dxfId="9169" priority="401" timePeriod="today">
      <formula>FLOOR(F19,1)=TODAY()</formula>
    </cfRule>
  </conditionalFormatting>
  <conditionalFormatting sqref="D38 G38">
    <cfRule type="timePeriod" dxfId="9168" priority="400" timePeriod="today">
      <formula>FLOOR(D38,1)=TODAY()</formula>
    </cfRule>
  </conditionalFormatting>
  <conditionalFormatting sqref="D49 G49 E44:F44 D42:E42 F41 H41">
    <cfRule type="timePeriod" dxfId="9167" priority="397" timePeriod="today">
      <formula>FLOOR(D41,1)=TODAY()</formula>
    </cfRule>
  </conditionalFormatting>
  <conditionalFormatting sqref="H41:I41">
    <cfRule type="expression" dxfId="9166" priority="396">
      <formula>D41</formula>
    </cfRule>
  </conditionalFormatting>
  <conditionalFormatting sqref="D41">
    <cfRule type="timePeriod" dxfId="9165" priority="395" timePeriod="today">
      <formula>FLOOR(D41,1)=TODAY()</formula>
    </cfRule>
  </conditionalFormatting>
  <conditionalFormatting sqref="N7">
    <cfRule type="timePeriod" dxfId="9164" priority="394" timePeriod="today">
      <formula>FLOOR(N7,1)=TODAY()</formula>
    </cfRule>
  </conditionalFormatting>
  <conditionalFormatting sqref="N19">
    <cfRule type="timePeriod" dxfId="9163" priority="393" timePeriod="today">
      <formula>FLOOR(N19,1)=TODAY()</formula>
    </cfRule>
  </conditionalFormatting>
  <conditionalFormatting sqref="Q20">
    <cfRule type="expression" dxfId="9162" priority="392">
      <formula>O20=(M21+O21+Q21)</formula>
    </cfRule>
  </conditionalFormatting>
  <conditionalFormatting sqref="D7">
    <cfRule type="timePeriod" dxfId="9161" priority="278" timePeriod="today">
      <formula>FLOOR(D7,1)=TODAY()</formula>
    </cfRule>
    <cfRule type="expression" dxfId="9160" priority="382">
      <formula>AND(D7&gt;=TODAY(),D7&lt;=TODAY()+1)</formula>
    </cfRule>
  </conditionalFormatting>
  <conditionalFormatting sqref="D7:E7">
    <cfRule type="expression" dxfId="9159" priority="238">
      <formula>$H7&lt;&gt;""</formula>
    </cfRule>
    <cfRule type="expression" dxfId="9158" priority="391">
      <formula>AND(TODAY()&gt;=$D$6+4,$H$7&lt;&gt;"")</formula>
    </cfRule>
  </conditionalFormatting>
  <conditionalFormatting sqref="D8:E8">
    <cfRule type="expression" dxfId="9157" priority="381">
      <formula>$I8&lt;&gt;""</formula>
    </cfRule>
    <cfRule type="timePeriod" dxfId="9156" priority="387" timePeriod="today">
      <formula>FLOOR(D8,1)=TODAY()</formula>
    </cfRule>
    <cfRule type="expression" dxfId="9155" priority="388">
      <formula>AND(D8&gt;=TODAY(),D8&lt;=TODAY()+1)</formula>
    </cfRule>
    <cfRule type="expression" dxfId="9154" priority="389">
      <formula>$H$7&lt;&gt;""</formula>
    </cfRule>
    <cfRule type="expression" dxfId="9153" priority="390">
      <formula>($E$9+$G$9+$I$9)=$G$8</formula>
    </cfRule>
  </conditionalFormatting>
  <conditionalFormatting sqref="E10:F10">
    <cfRule type="expression" dxfId="9152" priority="207">
      <formula>AND(SUM(E9,G9,I9)&lt;&gt;0,SUM(E9,G9,I9)=G8)</formula>
    </cfRule>
    <cfRule type="expression" dxfId="9151" priority="383">
      <formula>$H10&lt;&gt;""</formula>
    </cfRule>
    <cfRule type="timePeriod" dxfId="9150" priority="384" timePeriod="today">
      <formula>FLOOR(E10,1)=TODAY()</formula>
    </cfRule>
    <cfRule type="expression" dxfId="9149" priority="385">
      <formula>AND(E10&gt;=TODAY(),E10&lt;=TODAY()+1)</formula>
    </cfRule>
    <cfRule type="expression" dxfId="9148" priority="386">
      <formula>$I$8&lt;&gt;""</formula>
    </cfRule>
  </conditionalFormatting>
  <conditionalFormatting sqref="D12:I12">
    <cfRule type="timePeriod" dxfId="9147" priority="94" timePeriod="tomorrow">
      <formula>FLOOR(D12,1)=TODAY()+1</formula>
    </cfRule>
    <cfRule type="expression" dxfId="9146" priority="95">
      <formula>D$13&lt;&gt;""</formula>
    </cfRule>
    <cfRule type="expression" dxfId="9145" priority="96">
      <formula>D$12&lt;=TODAY()</formula>
    </cfRule>
  </conditionalFormatting>
  <conditionalFormatting sqref="D13:I13">
    <cfRule type="expression" dxfId="9144" priority="144">
      <formula>AND(D11&lt;&gt;"",YEAR($D11)=2019)</formula>
    </cfRule>
    <cfRule type="expression" dxfId="9143" priority="237">
      <formula>AND(D11&lt;&gt;"",YEAR($D11)=2020)</formula>
    </cfRule>
    <cfRule type="expression" dxfId="9142" priority="376">
      <formula>AND($D$11&lt;&gt;"",YEAR($D11)=2021)</formula>
    </cfRule>
    <cfRule type="expression" dxfId="9141" priority="377">
      <formula>AND(D11&lt;&gt;"",YEAR($D11)=2022)</formula>
    </cfRule>
    <cfRule type="expression" dxfId="9140" priority="378">
      <formula>AND(D11&lt;&gt;"",YEAR($D11)=2023)</formula>
    </cfRule>
    <cfRule type="expression" dxfId="9139" priority="379">
      <formula>AND(D11&lt;&gt;"",YEAR($D11)=2018)</formula>
    </cfRule>
  </conditionalFormatting>
  <conditionalFormatting sqref="D15">
    <cfRule type="expression" dxfId="9138" priority="111">
      <formula>AND(D15&gt;=TODAY(),D15&lt;=TODAY()+2)</formula>
    </cfRule>
    <cfRule type="expression" dxfId="9137" priority="136">
      <formula>AND(TODAY()&gt;=$H$10+6,TODAY()&lt;=$D$15-2)</formula>
    </cfRule>
  </conditionalFormatting>
  <conditionalFormatting sqref="I15">
    <cfRule type="cellIs" dxfId="9136" priority="286" operator="lessThan">
      <formula>1</formula>
    </cfRule>
  </conditionalFormatting>
  <conditionalFormatting sqref="I15">
    <cfRule type="expression" dxfId="9135" priority="375">
      <formula>IF(AND(E14="",G14="",I14="",(D11:I11)=""),"",IF(E14+G14+I14&lt;&gt;SUM(D11:I11),G15&lt;=TODAY()))</formula>
    </cfRule>
  </conditionalFormatting>
  <conditionalFormatting sqref="H7:I7">
    <cfRule type="expression" dxfId="9134" priority="372">
      <formula>$D8&lt;&gt;""</formula>
    </cfRule>
    <cfRule type="expression" dxfId="9133" priority="373">
      <formula>AND(H7="",D7&lt;&gt;"",D7&lt;=TODAY())</formula>
    </cfRule>
    <cfRule type="timePeriod" dxfId="9132" priority="374" timePeriod="today">
      <formula>FLOOR(H7,1)=TODAY()</formula>
    </cfRule>
  </conditionalFormatting>
  <conditionalFormatting sqref="I8">
    <cfRule type="expression" dxfId="9131" priority="371">
      <formula>G8=(E9+G9+I9)</formula>
    </cfRule>
  </conditionalFormatting>
  <conditionalFormatting sqref="H10">
    <cfRule type="expression" dxfId="9130" priority="367">
      <formula>(E9+G9+I9)=G8</formula>
    </cfRule>
  </conditionalFormatting>
  <conditionalFormatting sqref="H10:I10">
    <cfRule type="expression" dxfId="9129" priority="368">
      <formula>AND(H10="",E10&lt;&gt;"",E10&lt;=TODAY())</formula>
    </cfRule>
    <cfRule type="notContainsBlanks" dxfId="9128" priority="369">
      <formula>LEN(TRIM(H10))&gt;0</formula>
    </cfRule>
    <cfRule type="expression" dxfId="9127" priority="370">
      <formula>E10=TODAY()</formula>
    </cfRule>
  </conditionalFormatting>
  <conditionalFormatting sqref="D19">
    <cfRule type="timePeriod" dxfId="9126" priority="276" timePeriod="today">
      <formula>FLOOR(D19,1)=TODAY()</formula>
    </cfRule>
    <cfRule type="expression" dxfId="9125" priority="354">
      <formula>AND(D19&gt;=TODAY(),D19&lt;=TODAY()+1)</formula>
    </cfRule>
  </conditionalFormatting>
  <conditionalFormatting sqref="D19:E19">
    <cfRule type="expression" dxfId="9124" priority="268">
      <formula>$H19&lt;&gt;""</formula>
    </cfRule>
    <cfRule type="expression" dxfId="9123" priority="362">
      <formula>AND(TODAY()&gt;=$D$18+4,$H$19&lt;&gt;"")</formula>
    </cfRule>
  </conditionalFormatting>
  <conditionalFormatting sqref="D20">
    <cfRule type="expression" dxfId="9122" priority="361">
      <formula>AND(D20&gt;=TODAY(),D20&lt;=TODAY()+1)</formula>
    </cfRule>
  </conditionalFormatting>
  <conditionalFormatting sqref="D20:E20">
    <cfRule type="expression" dxfId="9121" priority="359">
      <formula>$I20&lt;&gt;""</formula>
    </cfRule>
    <cfRule type="timePeriod" dxfId="9120" priority="360" timePeriod="today">
      <formula>FLOOR(D20,1)=TODAY()</formula>
    </cfRule>
    <cfRule type="expression" dxfId="9119" priority="363">
      <formula>$H$19&lt;&gt;""</formula>
    </cfRule>
    <cfRule type="expression" dxfId="9118" priority="364">
      <formula>($E$21+$G$21+$I$21)=$G$20</formula>
    </cfRule>
  </conditionalFormatting>
  <conditionalFormatting sqref="E22:F22">
    <cfRule type="expression" dxfId="9117" priority="285">
      <formula>AND(SUM(E21,G21,I21)&lt;&gt;0,SUM(E21,G21,I21)=G20)</formula>
    </cfRule>
    <cfRule type="expression" dxfId="9116" priority="355">
      <formula>$H22&lt;&gt;""</formula>
    </cfRule>
    <cfRule type="timePeriod" dxfId="9115" priority="356" timePeriod="today">
      <formula>FLOOR(E22,1)=TODAY()</formula>
    </cfRule>
    <cfRule type="expression" dxfId="9114" priority="357">
      <formula>AND(E22&gt;=TODAY(),E22&lt;=TODAY()+1)</formula>
    </cfRule>
    <cfRule type="expression" dxfId="9113" priority="358">
      <formula>$I$20&lt;&gt;""</formula>
    </cfRule>
  </conditionalFormatting>
  <conditionalFormatting sqref="D24:I24">
    <cfRule type="timePeriod" dxfId="9112" priority="118" timePeriod="tomorrow">
      <formula>FLOOR(D24,1)=TODAY()+1</formula>
    </cfRule>
    <cfRule type="expression" dxfId="9111" priority="123">
      <formula>D$24&lt;=TODAY()</formula>
    </cfRule>
  </conditionalFormatting>
  <conditionalFormatting sqref="D24:I24">
    <cfRule type="expression" dxfId="9110" priority="88">
      <formula>D$25&lt;&gt;""</formula>
    </cfRule>
  </conditionalFormatting>
  <conditionalFormatting sqref="D25:I25">
    <cfRule type="expression" dxfId="9109" priority="175">
      <formula>AND(D23&lt;&gt;"",YEAR($D23)=2018)</formula>
    </cfRule>
    <cfRule type="expression" dxfId="9108" priority="242">
      <formula>AND(D23&lt;&gt;"",YEAR($D23)=2019)</formula>
    </cfRule>
    <cfRule type="expression" dxfId="9107" priority="349">
      <formula>AND(D23&lt;&gt;"",YEAR($D23)=2020)</formula>
    </cfRule>
    <cfRule type="expression" dxfId="9106" priority="350">
      <formula>AND(D23&lt;&gt;"",YEAR($D23)=2021)</formula>
    </cfRule>
    <cfRule type="expression" dxfId="9105" priority="351">
      <formula>AND(D23&lt;&gt;"",YEAR($D23)=2022)</formula>
    </cfRule>
    <cfRule type="expression" dxfId="9104" priority="352">
      <formula>AND(D23&lt;&gt;"",YEAR($D23)=2023)</formula>
    </cfRule>
  </conditionalFormatting>
  <conditionalFormatting sqref="D27">
    <cfRule type="expression" dxfId="9103" priority="109">
      <formula>AND(D27&gt;=TODAY(),D27&lt;=TODAY()+2)</formula>
    </cfRule>
    <cfRule type="expression" dxfId="9102" priority="120">
      <formula>AND(TODAY()&gt;=$H$22+6,TODAY()&lt;=$D$27-2)</formula>
    </cfRule>
  </conditionalFormatting>
  <conditionalFormatting sqref="H19">
    <cfRule type="timePeriod" dxfId="9101" priority="347" timePeriod="today">
      <formula>FLOOR(H19,1)=TODAY()</formula>
    </cfRule>
  </conditionalFormatting>
  <conditionalFormatting sqref="H19:I19">
    <cfRule type="expression" dxfId="9100" priority="345">
      <formula>$D20&lt;&gt;""</formula>
    </cfRule>
    <cfRule type="expression" dxfId="9099" priority="346">
      <formula>AND(H19="",D19&lt;&gt;"",D19&lt;=TODAY())</formula>
    </cfRule>
  </conditionalFormatting>
  <conditionalFormatting sqref="I20">
    <cfRule type="expression" dxfId="9098" priority="344">
      <formula>G20=(E21+G21+I21)</formula>
    </cfRule>
  </conditionalFormatting>
  <conditionalFormatting sqref="H22:I22">
    <cfRule type="expression" dxfId="9097" priority="340">
      <formula>(E21+G21+I21)=G20</formula>
    </cfRule>
    <cfRule type="expression" dxfId="9096" priority="341">
      <formula>AND(H22="",E22&lt;&gt;"",E22&lt;=TODAY())</formula>
    </cfRule>
    <cfRule type="notContainsBlanks" dxfId="9095" priority="342">
      <formula>LEN(TRIM(H22))&gt;0</formula>
    </cfRule>
    <cfRule type="expression" dxfId="9094" priority="343">
      <formula>E22=TODAY()</formula>
    </cfRule>
  </conditionalFormatting>
  <conditionalFormatting sqref="I27">
    <cfRule type="cellIs" dxfId="9093" priority="338" operator="lessThan">
      <formula>1</formula>
    </cfRule>
  </conditionalFormatting>
  <conditionalFormatting sqref="I27">
    <cfRule type="expression" dxfId="9092" priority="339">
      <formula>IF(AND(E26="",G26="",I26="",(D23:I23)=""),"",IF(E26+G26+I26&lt;&gt;SUM(D23:I23),G27&lt;=TODAY()))</formula>
    </cfRule>
  </conditionalFormatting>
  <conditionalFormatting sqref="L7">
    <cfRule type="timePeriod" dxfId="9091" priority="275" timePeriod="today">
      <formula>FLOOR(L7,1)=TODAY()</formula>
    </cfRule>
    <cfRule type="expression" dxfId="9090" priority="284">
      <formula>AND(L7&gt;=TODAY(),L7&lt;=TODAY()+1)</formula>
    </cfRule>
  </conditionalFormatting>
  <conditionalFormatting sqref="L7:M7">
    <cfRule type="expression" dxfId="9089" priority="269">
      <formula>$P7&lt;&gt;""</formula>
    </cfRule>
    <cfRule type="expression" dxfId="9088" priority="334">
      <formula>AND(TODAY()&gt;=$L$6+4,$P$7&lt;&gt;"")</formula>
    </cfRule>
  </conditionalFormatting>
  <conditionalFormatting sqref="L8">
    <cfRule type="expression" dxfId="9087" priority="333">
      <formula>AND(L8&gt;=TODAY(),L8&lt;=TODAY()+1)</formula>
    </cfRule>
  </conditionalFormatting>
  <conditionalFormatting sqref="L8:M8">
    <cfRule type="expression" dxfId="9086" priority="331">
      <formula>$Q$8&lt;&gt;""</formula>
    </cfRule>
    <cfRule type="timePeriod" dxfId="9085" priority="332" timePeriod="today">
      <formula>FLOOR(L8,1)=TODAY()</formula>
    </cfRule>
    <cfRule type="expression" dxfId="9084" priority="335">
      <formula>$P$7&lt;&gt;""</formula>
    </cfRule>
    <cfRule type="expression" dxfId="9083" priority="336">
      <formula>($M$9+$O$9+$Q$9)=$O$8</formula>
    </cfRule>
  </conditionalFormatting>
  <conditionalFormatting sqref="M10:N10">
    <cfRule type="expression" dxfId="9082" priority="282">
      <formula>"ET(SOMME(M8;O8;Q8)&lt;&gt;0;SOMME(M8;O8;Q9)=O7)  "</formula>
    </cfRule>
    <cfRule type="expression" dxfId="9081" priority="327">
      <formula>$P10&lt;&gt;""</formula>
    </cfRule>
    <cfRule type="timePeriod" dxfId="9080" priority="328" timePeriod="today">
      <formula>FLOOR(M10,1)=TODAY()</formula>
    </cfRule>
    <cfRule type="expression" dxfId="9079" priority="329">
      <formula>AND(M10&gt;=TODAY(),M10&lt;=TODAY()+1)</formula>
    </cfRule>
    <cfRule type="expression" dxfId="9078" priority="330">
      <formula>$Q$8&lt;&gt;""</formula>
    </cfRule>
  </conditionalFormatting>
  <conditionalFormatting sqref="L13:Q13">
    <cfRule type="expression" dxfId="9077" priority="164">
      <formula>AND(L11&lt;&gt;"",YEAR($L11)=2018)</formula>
    </cfRule>
    <cfRule type="expression" dxfId="9076" priority="224">
      <formula>AND(L11&lt;&gt;"",YEAR($L11)=2019)</formula>
    </cfRule>
    <cfRule type="expression" dxfId="9075" priority="323">
      <formula>AND(L11&lt;&gt;"",YEAR($L11)=2020)</formula>
    </cfRule>
    <cfRule type="expression" dxfId="9074" priority="324">
      <formula>AND(L11&lt;&gt;"",YEAR($L11)=2021)</formula>
    </cfRule>
    <cfRule type="expression" dxfId="9073" priority="325">
      <formula>AND(L11&lt;&gt;"",YEAR($L11)=2022)</formula>
    </cfRule>
    <cfRule type="expression" dxfId="9072" priority="326">
      <formula>AND(L11&lt;&gt;"",YEAR($L11)=2023)</formula>
    </cfRule>
  </conditionalFormatting>
  <conditionalFormatting sqref="L15">
    <cfRule type="expression" dxfId="9071" priority="110">
      <formula>AND(L15&gt;=TODAY(),L15&lt;=TODAY()+2)</formula>
    </cfRule>
    <cfRule type="expression" dxfId="9070" priority="124">
      <formula>AND(TODAY()&gt;=$P$10+6,TODAY()&lt;=$L$15-2)</formula>
    </cfRule>
  </conditionalFormatting>
  <conditionalFormatting sqref="P7">
    <cfRule type="timePeriod" dxfId="9069" priority="321" timePeriod="today">
      <formula>FLOOR(P7,1)=TODAY()</formula>
    </cfRule>
  </conditionalFormatting>
  <conditionalFormatting sqref="P7:Q7">
    <cfRule type="expression" dxfId="9068" priority="319">
      <formula>$L8&lt;&gt;""</formula>
    </cfRule>
    <cfRule type="expression" dxfId="9067" priority="320">
      <formula>AND(P7="",L7&lt;&gt;"",L7&lt;=TODAY())</formula>
    </cfRule>
  </conditionalFormatting>
  <conditionalFormatting sqref="Q8">
    <cfRule type="expression" dxfId="9066" priority="318">
      <formula>O8=(M9+O9+Q9)</formula>
    </cfRule>
  </conditionalFormatting>
  <conditionalFormatting sqref="P10:Q10">
    <cfRule type="expression" dxfId="9065" priority="314">
      <formula>(M9+O9+Q9)=O8</formula>
    </cfRule>
    <cfRule type="expression" dxfId="9064" priority="315">
      <formula>AND(P10="",M10&lt;&gt;"",M10&lt;=TODAY())</formula>
    </cfRule>
    <cfRule type="notContainsBlanks" dxfId="9063" priority="316">
      <formula>LEN(TRIM(P10))&gt;0</formula>
    </cfRule>
    <cfRule type="expression" dxfId="9062" priority="317">
      <formula>M10=TODAY()</formula>
    </cfRule>
  </conditionalFormatting>
  <conditionalFormatting sqref="Q15">
    <cfRule type="cellIs" dxfId="9061" priority="312" operator="lessThan">
      <formula>1</formula>
    </cfRule>
  </conditionalFormatting>
  <conditionalFormatting sqref="Q15">
    <cfRule type="expression" dxfId="9060" priority="313">
      <formula>IF(AND(M14="",O14="",Q14="",(L11:Q11)=""),"",IF(M14+O14+Q14&lt;&gt;SUM(L11:Q11),O15&lt;=TODAY()))</formula>
    </cfRule>
  </conditionalFormatting>
  <conditionalFormatting sqref="L19">
    <cfRule type="timePeriod" dxfId="9059" priority="274" timePeriod="today">
      <formula>FLOOR(L19,1)=TODAY()</formula>
    </cfRule>
    <cfRule type="expression" dxfId="9058" priority="281">
      <formula>AND(L19&gt;=TODAY(),L19&lt;=TODAY()+1)</formula>
    </cfRule>
  </conditionalFormatting>
  <conditionalFormatting sqref="L19:M19">
    <cfRule type="expression" dxfId="9057" priority="267">
      <formula>$P19&lt;&gt;""</formula>
    </cfRule>
    <cfRule type="expression" dxfId="9056" priority="308">
      <formula>AND(TODAY()&gt;=$L$18+4,$P$19&lt;&gt;"")</formula>
    </cfRule>
  </conditionalFormatting>
  <conditionalFormatting sqref="L20:M20">
    <cfRule type="expression" dxfId="9055" priority="305">
      <formula>$Q20&lt;&gt;""</formula>
    </cfRule>
    <cfRule type="timePeriod" dxfId="9054" priority="306" timePeriod="today">
      <formula>FLOOR(L20,1)=TODAY()</formula>
    </cfRule>
    <cfRule type="expression" dxfId="9053" priority="307">
      <formula>AND(L20&gt;=TODAY(),L20&lt;=TODAY()+1)</formula>
    </cfRule>
    <cfRule type="expression" dxfId="9052" priority="309">
      <formula>$P$19&lt;&gt;""</formula>
    </cfRule>
    <cfRule type="expression" dxfId="9051" priority="310">
      <formula>($M$21+$O$21+$Q$21)=$O$20</formula>
    </cfRule>
  </conditionalFormatting>
  <conditionalFormatting sqref="M22:N22">
    <cfRule type="expression" dxfId="9050" priority="279">
      <formula>AND(SUM(M21,O21,Q21)&lt;&gt;0,SUM(M21,O21,Q21)=O20)</formula>
    </cfRule>
    <cfRule type="expression" dxfId="9049" priority="301">
      <formula>$P22&lt;&gt;""</formula>
    </cfRule>
    <cfRule type="timePeriod" dxfId="9048" priority="302" timePeriod="today">
      <formula>FLOOR(M22,1)=TODAY()</formula>
    </cfRule>
    <cfRule type="expression" dxfId="9047" priority="303">
      <formula>AND(M22&gt;=TODAY(),M22&lt;=TODAY()+1)</formula>
    </cfRule>
    <cfRule type="expression" dxfId="9046" priority="304">
      <formula>$Q$20&lt;&gt;""</formula>
    </cfRule>
  </conditionalFormatting>
  <conditionalFormatting sqref="L25:Q25">
    <cfRule type="expression" dxfId="9045" priority="138">
      <formula>AND(L23&lt;&gt;"",YEAR($L23)=2023)</formula>
    </cfRule>
    <cfRule type="expression" dxfId="9044" priority="211">
      <formula>AND(L23&lt;&gt;"",YEAR($L23)=2022)</formula>
    </cfRule>
    <cfRule type="expression" dxfId="9043" priority="297">
      <formula>AND(L23&lt;&gt;"",YEAR($L23)=2021)</formula>
    </cfRule>
    <cfRule type="expression" dxfId="9042" priority="298">
      <formula>AND(L23&lt;&gt;"",YEAR($L23)=2020)</formula>
    </cfRule>
    <cfRule type="expression" dxfId="9041" priority="299">
      <formula>AND(L23&lt;&gt;"",YEAR($L23)=2019)</formula>
    </cfRule>
    <cfRule type="expression" dxfId="9040" priority="300">
      <formula>AND(L23&lt;&gt;"",YEAR($L23)=2018)</formula>
    </cfRule>
  </conditionalFormatting>
  <conditionalFormatting sqref="L27">
    <cfRule type="expression" dxfId="9039" priority="112">
      <formula>AND(L27&gt;=TODAY(),L27&lt;=TODAY()+2)</formula>
    </cfRule>
    <cfRule type="expression" dxfId="9038" priority="160">
      <formula>AND(TODAY()&gt;=$P$22+6,TODAY()&lt;=$L$27-2)</formula>
    </cfRule>
  </conditionalFormatting>
  <conditionalFormatting sqref="P19">
    <cfRule type="timePeriod" dxfId="9037" priority="295" timePeriod="today">
      <formula>FLOOR(P19,1)=TODAY()</formula>
    </cfRule>
  </conditionalFormatting>
  <conditionalFormatting sqref="P19:Q19">
    <cfRule type="expression" dxfId="9036" priority="293">
      <formula>$L20&lt;&gt;""</formula>
    </cfRule>
    <cfRule type="expression" dxfId="9035" priority="294">
      <formula>AND(P19="",L19&lt;&gt;"",L19&lt;=TODAY())</formula>
    </cfRule>
  </conditionalFormatting>
  <conditionalFormatting sqref="P22:Q22">
    <cfRule type="expression" dxfId="9034" priority="289">
      <formula>(M21+O21+Q21)=O20</formula>
    </cfRule>
    <cfRule type="expression" dxfId="9033" priority="290">
      <formula>AND(P22="",M22&lt;&gt;"",M22&lt;=TODAY())</formula>
    </cfRule>
    <cfRule type="notContainsBlanks" dxfId="9032" priority="291">
      <formula>LEN(TRIM(P22))&gt;0</formula>
    </cfRule>
    <cfRule type="expression" dxfId="9031" priority="292">
      <formula>M22=TODAY()</formula>
    </cfRule>
  </conditionalFormatting>
  <conditionalFormatting sqref="Q27">
    <cfRule type="cellIs" dxfId="9030" priority="287" operator="lessThan">
      <formula>1</formula>
    </cfRule>
  </conditionalFormatting>
  <conditionalFormatting sqref="Q27">
    <cfRule type="expression" dxfId="9029" priority="288">
      <formula>IF(AND(M26="",O26="",Q26="",(L23:Q23)=""),"",IF(M26+O26+Q26&lt;&gt;SUM(L23:Q23),O27&lt;=TODAY()))</formula>
    </cfRule>
  </conditionalFormatting>
  <conditionalFormatting sqref="D6:I15">
    <cfRule type="expression" dxfId="9028" priority="192">
      <formula>AND(($E$14+$G$14+$I$14)&lt;&gt;"",COUNTA($D$11:$I$11)&gt;0,COUNTA($D$11:$I$11)=($E$14+$G$14+$I$14))</formula>
    </cfRule>
  </conditionalFormatting>
  <conditionalFormatting sqref="D18:I27">
    <cfRule type="expression" dxfId="9027" priority="139">
      <formula>AND(($E$26+$G$26+$I$26)&lt;&gt;"",COUNTA($D$23:$I$23)&gt;0,COUNTA($D$23:$I$23)=($E$26+$G$26+$I$26))</formula>
    </cfRule>
  </conditionalFormatting>
  <conditionalFormatting sqref="L12:Q12">
    <cfRule type="timePeriod" dxfId="9026" priority="125" timePeriod="tomorrow">
      <formula>FLOOR(L12,1)=TODAY()+1</formula>
    </cfRule>
    <cfRule type="expression" dxfId="9025" priority="127">
      <formula>L$12&lt;=TODAY()</formula>
    </cfRule>
  </conditionalFormatting>
  <conditionalFormatting sqref="L12:Q12">
    <cfRule type="expression" dxfId="9024" priority="82">
      <formula>L$13&lt;&gt;""</formula>
    </cfRule>
  </conditionalFormatting>
  <conditionalFormatting sqref="L6:Q15">
    <cfRule type="expression" dxfId="9023" priority="141">
      <formula>AND(($M$14+$O$14+$Q$14)&lt;&gt;"",COUNTA($L$11:$Q$11)&gt;0,COUNTA($L$11:$Q$11)=($M$14+$O$14+$Q$14))</formula>
    </cfRule>
  </conditionalFormatting>
  <conditionalFormatting sqref="L24:Q24">
    <cfRule type="expression" dxfId="9022" priority="114">
      <formula>L$24&lt;=TODAY()</formula>
    </cfRule>
    <cfRule type="timePeriod" dxfId="9021" priority="151" timePeriod="tomorrow">
      <formula>FLOOR(L24,1)=TODAY()+1</formula>
    </cfRule>
  </conditionalFormatting>
  <conditionalFormatting sqref="L24:Q24">
    <cfRule type="expression" dxfId="9020" priority="76">
      <formula>L$25&lt;&gt;""</formula>
    </cfRule>
  </conditionalFormatting>
  <conditionalFormatting sqref="L18:Q27">
    <cfRule type="expression" dxfId="9019" priority="137">
      <formula>AND(($M$26+$O$26+$Q$26)&lt;&gt;"",COUNTA($L$23:$Q$23)&gt;0,COUNTA($L$23:$Q$23)=($M$26+$O$26+$Q$26))</formula>
    </cfRule>
  </conditionalFormatting>
  <conditionalFormatting sqref="D6:I10">
    <cfRule type="expression" dxfId="9018" priority="135">
      <formula>AND($E$9&lt;&gt;"",$G$9&lt;&gt;"",$I$9&lt;&gt;"",$G$8&lt;&gt;"",$E$9+$G$9+$I$9=$G$8)</formula>
    </cfRule>
  </conditionalFormatting>
  <conditionalFormatting sqref="D18:I22">
    <cfRule type="expression" dxfId="9017" priority="132">
      <formula>AND($E$21&lt;&gt;"",$G$21&lt;&gt;"",$I$21&lt;&gt;"",$G$20&lt;&gt;"",$E$21+$G$21+$I$21=$G$20)</formula>
    </cfRule>
  </conditionalFormatting>
  <conditionalFormatting sqref="L6:Q10">
    <cfRule type="expression" dxfId="9016" priority="134">
      <formula>AND($M$9&lt;&gt;"",$O$9&lt;&gt;"",$Q$9&lt;&gt;"",$O$8&lt;&gt;"",$M$9+$O$9+$Q$9=$O$8)</formula>
    </cfRule>
  </conditionalFormatting>
  <conditionalFormatting sqref="L18:Q22">
    <cfRule type="expression" dxfId="9015" priority="130">
      <formula>AND($M$21&lt;&gt;"",$O$21&lt;&gt;"",$Q$21&lt;&gt;"",$O$20&lt;&gt;"",$M$21+$O$21+$Q$21=$O$20)</formula>
    </cfRule>
  </conditionalFormatting>
  <conditionalFormatting sqref="M5:N5">
    <cfRule type="expression" dxfId="9014" priority="69">
      <formula>$M$5&lt;&gt;""</formula>
    </cfRule>
    <cfRule type="expression" dxfId="9013" priority="74">
      <formula>OR(D27&lt;=TODAY()-2,Q5&lt;=TODAY()-2)</formula>
    </cfRule>
    <cfRule type="expression" dxfId="9012" priority="271">
      <formula>$M$4&lt;&gt;""</formula>
    </cfRule>
    <cfRule type="expression" dxfId="9011" priority="273">
      <formula>OR($E$21+$G$21+$I$21=$I$20,$E$26+$G$26+$I$26=$I$20,TODAY()&gt;=$D$27-2)</formula>
    </cfRule>
  </conditionalFormatting>
  <conditionalFormatting sqref="D6">
    <cfRule type="expression" dxfId="9010" priority="208">
      <formula>$D$6&lt;&gt;""</formula>
    </cfRule>
    <cfRule type="expression" dxfId="9009" priority="240">
      <formula>$I$5&lt;&gt;""</formula>
    </cfRule>
    <cfRule type="expression" dxfId="9008" priority="366">
      <formula>$D7=TODAY()</formula>
    </cfRule>
  </conditionalFormatting>
  <conditionalFormatting sqref="L6">
    <cfRule type="expression" dxfId="9007" priority="205">
      <formula>$L6&lt;&gt;""</formula>
    </cfRule>
    <cfRule type="expression" dxfId="9006" priority="235">
      <formula>$Q$4&lt;&gt;""</formula>
    </cfRule>
    <cfRule type="expression" dxfId="9005" priority="337">
      <formula>$L$7=TODAY()</formula>
    </cfRule>
  </conditionalFormatting>
  <conditionalFormatting sqref="D18">
    <cfRule type="expression" dxfId="9004" priority="256">
      <formula>$D$18&lt;&gt;""</formula>
    </cfRule>
    <cfRule type="expression" dxfId="9003" priority="348">
      <formula>$I16&lt;&gt;""</formula>
    </cfRule>
  </conditionalFormatting>
  <conditionalFormatting sqref="L18">
    <cfRule type="expression" dxfId="9002" priority="204">
      <formula>$L18&lt;&gt;""</formula>
    </cfRule>
    <cfRule type="expression" dxfId="9001" priority="222">
      <formula>$Q$16&lt;&gt;""</formula>
    </cfRule>
    <cfRule type="expression" dxfId="9000" priority="311">
      <formula>$L$19=TODAY()</formula>
    </cfRule>
  </conditionalFormatting>
  <conditionalFormatting sqref="E5">
    <cfRule type="expression" dxfId="8999" priority="262">
      <formula>$E5&lt;&gt;""</formula>
    </cfRule>
    <cfRule type="expression" dxfId="8998" priority="272">
      <formula>$E$4&lt;&gt;""</formula>
    </cfRule>
  </conditionalFormatting>
  <conditionalFormatting sqref="D11">
    <cfRule type="expression" dxfId="8997" priority="93">
      <formula>IF($I8&gt;=1,$H$10,"")</formula>
    </cfRule>
  </conditionalFormatting>
  <conditionalFormatting sqref="E11">
    <cfRule type="expression" dxfId="8996" priority="102">
      <formula>IF($I$8&gt;=2,$H$10,"")</formula>
    </cfRule>
    <cfRule type="expression" dxfId="8995" priority="182">
      <formula>$E11&lt;&gt;""</formula>
    </cfRule>
  </conditionalFormatting>
  <conditionalFormatting sqref="F11">
    <cfRule type="expression" dxfId="8994" priority="148">
      <formula>IF($I$8&gt;=3,$H$10,"")</formula>
    </cfRule>
    <cfRule type="expression" dxfId="8993" priority="188">
      <formula>$F$11&lt;&gt;""</formula>
    </cfRule>
  </conditionalFormatting>
  <conditionalFormatting sqref="G11">
    <cfRule type="expression" dxfId="8992" priority="178">
      <formula>IF($I$8&gt;=4,$H$10,"")</formula>
    </cfRule>
    <cfRule type="expression" dxfId="8991" priority="193">
      <formula>$G$11&lt;&gt;""</formula>
    </cfRule>
  </conditionalFormatting>
  <conditionalFormatting sqref="H11">
    <cfRule type="expression" dxfId="8990" priority="179">
      <formula>IF($I$8&gt;=5,$H$10,"")</formula>
    </cfRule>
    <cfRule type="expression" dxfId="8989" priority="194">
      <formula>$H$11&lt;&gt;""</formula>
    </cfRule>
  </conditionalFormatting>
  <conditionalFormatting sqref="I11">
    <cfRule type="expression" dxfId="8988" priority="180">
      <formula>IF($I$8&gt;=6,$H$10,"")</formula>
    </cfRule>
    <cfRule type="expression" dxfId="8987" priority="195">
      <formula>$I$11&lt;&gt;""</formula>
    </cfRule>
  </conditionalFormatting>
  <conditionalFormatting sqref="D23">
    <cfRule type="expression" dxfId="8986" priority="140">
      <formula>IF($I$20&gt;=1,$H$22,"")</formula>
    </cfRule>
  </conditionalFormatting>
  <conditionalFormatting sqref="E23">
    <cfRule type="expression" dxfId="8985" priority="174">
      <formula>IF($I$20&gt;=2,$H$22,"")</formula>
    </cfRule>
    <cfRule type="expression" dxfId="8984" priority="177">
      <formula>$E$23&lt;&gt;""</formula>
    </cfRule>
  </conditionalFormatting>
  <conditionalFormatting sqref="F23">
    <cfRule type="expression" dxfId="8983" priority="173">
      <formula>IF($I$20&gt;=3,$H$22,"")</formula>
    </cfRule>
    <cfRule type="expression" dxfId="8982" priority="183">
      <formula>$F$23&lt;&gt;""</formula>
    </cfRule>
  </conditionalFormatting>
  <conditionalFormatting sqref="G23">
    <cfRule type="expression" dxfId="8981" priority="172">
      <formula>IF($I$20&gt;=4,$H$22,"")</formula>
    </cfRule>
    <cfRule type="expression" dxfId="8980" priority="184">
      <formula>$G$23&lt;&gt;""</formula>
    </cfRule>
  </conditionalFormatting>
  <conditionalFormatting sqref="H23">
    <cfRule type="expression" dxfId="8979" priority="146">
      <formula>IF($I$20&gt;=5,$H$22,"")</formula>
    </cfRule>
    <cfRule type="expression" dxfId="8978" priority="185">
      <formula>$H$23&lt;&gt;""</formula>
    </cfRule>
  </conditionalFormatting>
  <conditionalFormatting sqref="I23">
    <cfRule type="expression" dxfId="8977" priority="87">
      <formula>IF($I$20&gt;=6,$H$22,"")</formula>
    </cfRule>
    <cfRule type="expression" dxfId="8976" priority="186">
      <formula>$I$23&lt;&gt;""</formula>
    </cfRule>
  </conditionalFormatting>
  <conditionalFormatting sqref="L11">
    <cfRule type="expression" dxfId="8975" priority="142">
      <formula>IF($Q8&gt;=1,$P$10,"")</formula>
    </cfRule>
  </conditionalFormatting>
  <conditionalFormatting sqref="M11">
    <cfRule type="expression" dxfId="8974" priority="81">
      <formula>IF($Q$8&gt;=2,$P$10,"")</formula>
    </cfRule>
    <cfRule type="expression" dxfId="8973" priority="166">
      <formula>$M$11&lt;&gt;""</formula>
    </cfRule>
  </conditionalFormatting>
  <conditionalFormatting sqref="N11">
    <cfRule type="expression" dxfId="8972" priority="147">
      <formula>IF($Q$8&gt;=3,$P$10,"")</formula>
    </cfRule>
    <cfRule type="expression" dxfId="8971" priority="167">
      <formula>$N$11&lt;&gt;""</formula>
    </cfRule>
  </conditionalFormatting>
  <conditionalFormatting sqref="O11">
    <cfRule type="expression" dxfId="8970" priority="163">
      <formula>IF($Q$8&gt;=4,$P$10,"")</formula>
    </cfRule>
    <cfRule type="expression" dxfId="8969" priority="168">
      <formula>$O$11&lt;&gt;""</formula>
    </cfRule>
  </conditionalFormatting>
  <conditionalFormatting sqref="P11">
    <cfRule type="expression" dxfId="8968" priority="162">
      <formula>IF($Q$8&gt;=5,$P$10,"")</formula>
    </cfRule>
    <cfRule type="expression" dxfId="8967" priority="169">
      <formula>$P$11&lt;&gt;""</formula>
    </cfRule>
  </conditionalFormatting>
  <conditionalFormatting sqref="Q11">
    <cfRule type="expression" dxfId="8966" priority="161">
      <formula>IF($Q$8&gt;=6,$P$10,"")</formula>
    </cfRule>
    <cfRule type="expression" dxfId="8965" priority="170">
      <formula>$Q$11&lt;&gt;""</formula>
    </cfRule>
  </conditionalFormatting>
  <conditionalFormatting sqref="L23">
    <cfRule type="expression" dxfId="8964" priority="152">
      <formula>IF($Q$20&gt;=1,$P$22,"")</formula>
    </cfRule>
  </conditionalFormatting>
  <conditionalFormatting sqref="M23">
    <cfRule type="expression" dxfId="8963" priority="75">
      <formula>IF($Q$20&gt;=2,$P$22,"")</formula>
    </cfRule>
    <cfRule type="expression" dxfId="8962" priority="153">
      <formula>$M$23&lt;&gt;""</formula>
    </cfRule>
  </conditionalFormatting>
  <conditionalFormatting sqref="N23">
    <cfRule type="expression" dxfId="8961" priority="150">
      <formula>IF($Q$20&gt;=3,$P$22,"")</formula>
    </cfRule>
    <cfRule type="expression" dxfId="8960" priority="154">
      <formula>$N$23&lt;&gt;""</formula>
    </cfRule>
  </conditionalFormatting>
  <conditionalFormatting sqref="O23">
    <cfRule type="expression" dxfId="8959" priority="149">
      <formula>IF($Q$20&gt;=4,$P$22,"")</formula>
    </cfRule>
    <cfRule type="expression" dxfId="8958" priority="155">
      <formula>$O$23&lt;&gt;""</formula>
    </cfRule>
  </conditionalFormatting>
  <conditionalFormatting sqref="P23">
    <cfRule type="expression" dxfId="8957" priority="145">
      <formula>IF($Q$20&gt;=5,$P$22,"")</formula>
    </cfRule>
    <cfRule type="expression" dxfId="8956" priority="156">
      <formula>$P$23&lt;&gt;""</formula>
    </cfRule>
  </conditionalFormatting>
  <conditionalFormatting sqref="Q23">
    <cfRule type="expression" dxfId="8955" priority="108">
      <formula>IF($Q$20&gt;=6,$P$22,"")</formula>
    </cfRule>
    <cfRule type="expression" dxfId="8954" priority="157">
      <formula>$Q$23&lt;&gt;""</formula>
    </cfRule>
  </conditionalFormatting>
  <conditionalFormatting sqref="D11:I11">
    <cfRule type="expression" dxfId="8953" priority="50">
      <formula>D$11&lt;&gt;""</formula>
    </cfRule>
    <cfRule type="expression" dxfId="8952" priority="181">
      <formula>$H$10&lt;=TODAY()-2</formula>
    </cfRule>
  </conditionalFormatting>
  <conditionalFormatting sqref="L11:Q11">
    <cfRule type="expression" dxfId="8951" priority="49">
      <formula>L$11&lt;&gt;""</formula>
    </cfRule>
    <cfRule type="expression" dxfId="8950" priority="165">
      <formula>$P$10&lt;=TODAY()-2</formula>
    </cfRule>
  </conditionalFormatting>
  <conditionalFormatting sqref="D23:I23">
    <cfRule type="expression" dxfId="8949" priority="48">
      <formula>D$23&lt;&gt;""</formula>
    </cfRule>
    <cfRule type="expression" dxfId="8948" priority="176">
      <formula>$H$22&lt;=TODAY()-2</formula>
    </cfRule>
  </conditionalFormatting>
  <conditionalFormatting sqref="L23:Q23">
    <cfRule type="expression" dxfId="8947" priority="47">
      <formula>L$23&lt;&gt;""</formula>
    </cfRule>
    <cfRule type="expression" dxfId="8946" priority="158">
      <formula>$P$22&lt;=TODAY()-2</formula>
    </cfRule>
  </conditionalFormatting>
  <conditionalFormatting sqref="M12">
    <cfRule type="expression" dxfId="8945" priority="223">
      <formula>AND(TODAY()&gt;=$M$11,TODAY()&lt;=$M$12-1)</formula>
    </cfRule>
  </conditionalFormatting>
  <conditionalFormatting sqref="L12">
    <cfRule type="expression" dxfId="8944" priority="283">
      <formula>AND(TODAY()&gt;=$L$11,TODAY()&lt;=$L$12-1)</formula>
    </cfRule>
  </conditionalFormatting>
  <conditionalFormatting sqref="N12">
    <cfRule type="expression" dxfId="8943" priority="86">
      <formula>$N$12&lt;=TODAY()</formula>
    </cfRule>
    <cfRule type="expression" dxfId="8942" priority="201">
      <formula>AND(TODAY()&gt;=$N$11,TODAY()&lt;=$N$12-1)</formula>
    </cfRule>
  </conditionalFormatting>
  <conditionalFormatting sqref="O12">
    <cfRule type="expression" dxfId="8941" priority="85">
      <formula>$O$12&lt;=TODAY()</formula>
    </cfRule>
    <cfRule type="expression" dxfId="8940" priority="133">
      <formula>AND(TODAY()&gt;=$O$11,TODAY()&lt;=$O$12-1)</formula>
    </cfRule>
  </conditionalFormatting>
  <conditionalFormatting sqref="P12">
    <cfRule type="expression" dxfId="8939" priority="84">
      <formula>$P12&lt;=TODAY()</formula>
    </cfRule>
    <cfRule type="expression" dxfId="8938" priority="128">
      <formula>AND(TODAY()&gt;=$P$11,TODAY()&lt;=$P$12-1)</formula>
    </cfRule>
  </conditionalFormatting>
  <conditionalFormatting sqref="Q12">
    <cfRule type="expression" dxfId="8937" priority="83">
      <formula>$Q$12&lt;=TODAY()</formula>
    </cfRule>
    <cfRule type="expression" dxfId="8936" priority="126">
      <formula>AND(TODAY()&gt;=$Q$11,TODAY()&lt;=$Q$12-1)</formula>
    </cfRule>
  </conditionalFormatting>
  <conditionalFormatting sqref="D24">
    <cfRule type="expression" dxfId="8935" priority="353">
      <formula>AND(TODAY()&gt;=D23,TODAY()&lt;=D24-1)</formula>
    </cfRule>
  </conditionalFormatting>
  <conditionalFormatting sqref="E24">
    <cfRule type="expression" dxfId="8934" priority="121">
      <formula>$E$24&lt;=TODAY()</formula>
    </cfRule>
    <cfRule type="expression" dxfId="8933" priority="241">
      <formula>AND(TODAY()&gt;=$E$23,TODAY()&lt;=$E$24-1)</formula>
    </cfRule>
  </conditionalFormatting>
  <conditionalFormatting sqref="F24">
    <cfRule type="expression" dxfId="8932" priority="92">
      <formula>$F$24&lt;=TODAY()</formula>
    </cfRule>
    <cfRule type="expression" dxfId="8931" priority="202">
      <formula>AND(TODAY()&gt;=$F$23,TODAY()&lt;=$F$24-1)</formula>
    </cfRule>
  </conditionalFormatting>
  <conditionalFormatting sqref="G24">
    <cfRule type="expression" dxfId="8930" priority="91">
      <formula>$G$24&lt;=TODAY()</formula>
    </cfRule>
    <cfRule type="expression" dxfId="8929" priority="131">
      <formula>AND(TODAY()&gt;=$G$23,TODAY()&lt;=$G$24-1)</formula>
    </cfRule>
  </conditionalFormatting>
  <conditionalFormatting sqref="H24">
    <cfRule type="expression" dxfId="8928" priority="90">
      <formula>$H$24&lt;=TODAY()</formula>
    </cfRule>
    <cfRule type="expression" dxfId="8927" priority="122">
      <formula>AND(TODAY()&gt;=$H$23,TODAY()&lt;=$H$24-1)</formula>
    </cfRule>
  </conditionalFormatting>
  <conditionalFormatting sqref="I24">
    <cfRule type="expression" dxfId="8926" priority="89">
      <formula>$I$24&lt;=TODAY()</formula>
    </cfRule>
    <cfRule type="expression" dxfId="8925" priority="119">
      <formula>AND(TODAY()&gt;=$I$23,TODAY()&lt;=$I$24-1)</formula>
    </cfRule>
  </conditionalFormatting>
  <conditionalFormatting sqref="L24">
    <cfRule type="expression" dxfId="8924" priority="280">
      <formula>AND(TODAY()&gt;=$L$23,TODAY()&lt;=$L$24-1)</formula>
    </cfRule>
  </conditionalFormatting>
  <conditionalFormatting sqref="M24">
    <cfRule type="expression" dxfId="8923" priority="113">
      <formula>$M$24&lt;=TODAY()</formula>
    </cfRule>
    <cfRule type="expression" dxfId="8922" priority="210">
      <formula>AND(TODAY()&gt;=$M$23,TODAY()&lt;=$M$24-1)</formula>
    </cfRule>
  </conditionalFormatting>
  <conditionalFormatting sqref="N24">
    <cfRule type="expression" dxfId="8921" priority="80">
      <formula>$N$24&lt;=TODAY()</formula>
    </cfRule>
    <cfRule type="expression" dxfId="8920" priority="129">
      <formula>AND(TODAY()&gt;=$N$23,TODAY()&lt;=$N$24-1)</formula>
    </cfRule>
  </conditionalFormatting>
  <conditionalFormatting sqref="O24">
    <cfRule type="expression" dxfId="8919" priority="79">
      <formula>$O$24&lt;=TODAY()</formula>
    </cfRule>
    <cfRule type="expression" dxfId="8918" priority="117">
      <formula>AND(TODAY()&gt;=$O$23,TODAY()&lt;=$O$24-1)</formula>
    </cfRule>
  </conditionalFormatting>
  <conditionalFormatting sqref="P24">
    <cfRule type="expression" dxfId="8917" priority="78">
      <formula>$P$24&lt;=TODAY()</formula>
    </cfRule>
    <cfRule type="expression" dxfId="8916" priority="116">
      <formula>AND(TODAY()&gt;=$P$23,TODAY()&lt;=$P$24-1)</formula>
    </cfRule>
  </conditionalFormatting>
  <conditionalFormatting sqref="Q24">
    <cfRule type="expression" dxfId="8915" priority="77">
      <formula>$Q$24&lt;=TODAY()</formula>
    </cfRule>
    <cfRule type="expression" dxfId="8914" priority="115">
      <formula>AND(TODAY()&gt;=$Q$23,TODAY()&lt;=$Q$24-1)</formula>
    </cfRule>
  </conditionalFormatting>
  <conditionalFormatting sqref="G15">
    <cfRule type="expression" dxfId="8913" priority="103">
      <formula>$G$15=TODAY()</formula>
    </cfRule>
    <cfRule type="expression" dxfId="8912" priority="104">
      <formula>AND(TODAY()&gt;=D15,TODAY()&lt;=G15)</formula>
    </cfRule>
  </conditionalFormatting>
  <conditionalFormatting sqref="G27">
    <cfRule type="expression" dxfId="8911" priority="100">
      <formula>$G$27=TODAY()</formula>
    </cfRule>
    <cfRule type="expression" dxfId="8910" priority="107">
      <formula>AND(TODAY()&gt;=$D$27,TODAY()&lt;=$G$27)</formula>
    </cfRule>
  </conditionalFormatting>
  <conditionalFormatting sqref="O15">
    <cfRule type="expression" dxfId="8909" priority="101">
      <formula>$O$15=TODAY()</formula>
    </cfRule>
    <cfRule type="expression" dxfId="8908" priority="106">
      <formula>AND(TODAY()&gt;=L15,TODAY()&lt;=O15)</formula>
    </cfRule>
  </conditionalFormatting>
  <conditionalFormatting sqref="O27">
    <cfRule type="expression" dxfId="8907" priority="99">
      <formula>$O$27=TODAY()</formula>
    </cfRule>
    <cfRule type="expression" dxfId="8906" priority="105">
      <formula>AND(TODAY()&gt;=$L$27,AUJOURDHUI&lt;=$O$27)</formula>
    </cfRule>
  </conditionalFormatting>
  <conditionalFormatting sqref="D12">
    <cfRule type="expression" dxfId="8905" priority="209">
      <formula>AND(TODAY()&gt;=D11,TODAY()&lt;=D12-1)</formula>
    </cfRule>
  </conditionalFormatting>
  <conditionalFormatting sqref="E12">
    <cfRule type="expression" dxfId="8904" priority="236">
      <formula>AND(TODAY()&gt;=$E$11,TODAY()&lt;=$E$12-1)</formula>
    </cfRule>
  </conditionalFormatting>
  <conditionalFormatting sqref="F12">
    <cfRule type="expression" dxfId="8903" priority="380">
      <formula>AND(TODAY()&gt;=$F$11,TODAY()&lt;=$F$12-1)</formula>
    </cfRule>
  </conditionalFormatting>
  <conditionalFormatting sqref="G12">
    <cfRule type="expression" dxfId="8902" priority="143">
      <formula>AND(TODAY()&gt;=$G$11,TODAY()&lt;=$G$12-1)</formula>
    </cfRule>
  </conditionalFormatting>
  <conditionalFormatting sqref="H12">
    <cfRule type="expression" dxfId="8901" priority="98">
      <formula>AND(TODAY()&gt;=$H$11,TODAY()&lt;=$H$12-1)</formula>
    </cfRule>
  </conditionalFormatting>
  <conditionalFormatting sqref="I12">
    <cfRule type="expression" dxfId="8900" priority="97">
      <formula>AND(TODAY()&gt;=$I$11,TODAY()&lt;=$I$12-1)</formula>
    </cfRule>
  </conditionalFormatting>
  <conditionalFormatting sqref="E4:F4">
    <cfRule type="expression" dxfId="8899" priority="72">
      <formula>$E$4&lt;&gt;""</formula>
    </cfRule>
    <cfRule type="expression" dxfId="8898" priority="73">
      <formula>$E$4=""</formula>
    </cfRule>
  </conditionalFormatting>
  <conditionalFormatting sqref="M4:N4">
    <cfRule type="expression" dxfId="8897" priority="51">
      <formula>$M$4&lt;&gt;""</formula>
    </cfRule>
    <cfRule type="expression" dxfId="8896" priority="68">
      <formula>Q4=TODAY()</formula>
    </cfRule>
    <cfRule type="expression" dxfId="8895" priority="70">
      <formula>OR(D27&lt;=TODAY()-2,Q5&lt;=TODAY()-2)</formula>
    </cfRule>
    <cfRule type="expression" dxfId="8894" priority="71">
      <formula>OR($E$21+$G$21+$I$21=$I$20,$E$26+$G$26+$I$26=$I$20,TODAY()&gt;=$D$27-2)</formula>
    </cfRule>
  </conditionalFormatting>
  <conditionalFormatting sqref="M17:N17">
    <cfRule type="expression" dxfId="8893" priority="58">
      <formula>$M$17&lt;&gt;""</formula>
    </cfRule>
    <cfRule type="expression" dxfId="8892" priority="63">
      <formula>OR(L15&lt;=TODAY()-2,Q17&lt;=TODAY()-2)</formula>
    </cfRule>
    <cfRule type="expression" dxfId="8891" priority="65">
      <formula>$M$16&lt;&gt;""</formula>
    </cfRule>
    <cfRule type="expression" dxfId="8890" priority="67">
      <formula>OR($M$9+$O$9+$Q$9=$Q$8,$M$14+$O$14+$Q$14=$Q$8,TODAY()&gt;=$L$15-2)</formula>
    </cfRule>
  </conditionalFormatting>
  <conditionalFormatting sqref="E17">
    <cfRule type="expression" dxfId="8889" priority="54">
      <formula>$E17&lt;&gt;""</formula>
    </cfRule>
    <cfRule type="expression" dxfId="8888" priority="66">
      <formula>$E$16&lt;&gt;""</formula>
    </cfRule>
  </conditionalFormatting>
  <conditionalFormatting sqref="E16:F16">
    <cfRule type="expression" dxfId="8887" priority="53">
      <formula>E16&lt;&gt;""</formula>
    </cfRule>
    <cfRule type="expression" dxfId="8886" priority="56">
      <formula>OR($E$9+$G$9+$I$9=$G$8,$E$14+$G$14+$I$14=$I$8,TODAY()&gt;=$D$15-2)</formula>
    </cfRule>
    <cfRule type="expression" dxfId="8885" priority="61">
      <formula>$I$16=TODAY()</formula>
    </cfRule>
    <cfRule type="expression" dxfId="8884" priority="62">
      <formula>OR(D15&lt;=TODAY()-2,I17&lt;=TODAY()-2)</formula>
    </cfRule>
  </conditionalFormatting>
  <conditionalFormatting sqref="M16:N16">
    <cfRule type="expression" dxfId="8883" priority="52">
      <formula>$M$16&lt;&gt;""</formula>
    </cfRule>
    <cfRule type="expression" dxfId="8882" priority="57">
      <formula>Q16=TODAY()</formula>
    </cfRule>
    <cfRule type="expression" dxfId="8881" priority="59">
      <formula>OR(L15&lt;=TODAY()-2,Q17&lt;=TODAY()-2)</formula>
    </cfRule>
    <cfRule type="expression" dxfId="8880" priority="60">
      <formula>OR($M$9+$O$9+$Q$9=$Q$8,$M$14+$O$14+$Q$14=$Q$8,TODAY()&gt;=$L$27-2)</formula>
    </cfRule>
  </conditionalFormatting>
  <conditionalFormatting sqref="E17:F17">
    <cfRule type="expression" dxfId="8879" priority="55">
      <formula>OR(D15&lt;=TODAY()-2,I17&lt;=TODAY()-2)</formula>
    </cfRule>
    <cfRule type="expression" dxfId="8878" priority="64">
      <formula>OR($E$9+$G$9+$I$9=$I$8,$E$14+$G$14+$I$14=$I$8,TODAY()&gt;=$D$15-2)</formula>
    </cfRule>
  </conditionalFormatting>
  <conditionalFormatting sqref="I4">
    <cfRule type="expression" dxfId="8877" priority="30">
      <formula>$I$5&lt;&gt;""</formula>
    </cfRule>
    <cfRule type="expression" dxfId="8876" priority="31">
      <formula>$I$5&lt;&gt;""</formula>
    </cfRule>
  </conditionalFormatting>
  <conditionalFormatting sqref="E6:I6">
    <cfRule type="expression" dxfId="8875" priority="27">
      <formula>AND($H$7="",D6&lt;&gt;"",E6="")</formula>
    </cfRule>
  </conditionalFormatting>
  <conditionalFormatting sqref="M6:Q6">
    <cfRule type="expression" dxfId="8874" priority="26">
      <formula>AND($P$7="",L6&lt;&gt;"",M6="")</formula>
    </cfRule>
  </conditionalFormatting>
  <conditionalFormatting sqref="E18:I18">
    <cfRule type="expression" dxfId="8873" priority="25">
      <formula>AND($H$19="",D18&lt;&gt;"",E18="")</formula>
    </cfRule>
  </conditionalFormatting>
  <conditionalFormatting sqref="M18:Q18">
    <cfRule type="expression" dxfId="8872" priority="24">
      <formula>AND($P$19="",L18&lt;&gt;"",M18="")</formula>
    </cfRule>
  </conditionalFormatting>
  <conditionalFormatting sqref="I16:I17">
    <cfRule type="expression" dxfId="8871" priority="40">
      <formula>AND($I$17&lt;&gt;"",TODAY()&gt;=$I$17,$I16="")</formula>
    </cfRule>
    <cfRule type="timePeriod" dxfId="8870" priority="46" timePeriod="tomorrow">
      <formula>FLOOR(I16,1)=TODAY()+1</formula>
    </cfRule>
  </conditionalFormatting>
  <conditionalFormatting sqref="Q4:Q5">
    <cfRule type="expression" dxfId="8869" priority="39">
      <formula>AND($Q$5&lt;&gt;"",TODAY()&gt;=$Q$5,$Q4="")</formula>
    </cfRule>
    <cfRule type="timePeriod" dxfId="8868" priority="44" timePeriod="tomorrow">
      <formula>FLOOR(Q4,1)=TODAY()+1</formula>
    </cfRule>
  </conditionalFormatting>
  <conditionalFormatting sqref="Q16:Q17">
    <cfRule type="expression" dxfId="8867" priority="41">
      <formula>AND($Q$17&lt;&gt;"",TODAY()&gt;=$Q$17,$Q16="")</formula>
    </cfRule>
    <cfRule type="timePeriod" dxfId="8866" priority="42" timePeriod="tomorrow">
      <formula>FLOOR(Q16,1)=TODAY()+1</formula>
    </cfRule>
  </conditionalFormatting>
  <conditionalFormatting sqref="I30">
    <cfRule type="cellIs" dxfId="8865" priority="3" operator="lessThan">
      <formula>1</formula>
    </cfRule>
  </conditionalFormatting>
  <conditionalFormatting sqref="G32:H33">
    <cfRule type="timePeriod" dxfId="8864" priority="12" timePeriod="today">
      <formula>FLOOR(G32,1)=TODAY()</formula>
    </cfRule>
  </conditionalFormatting>
  <conditionalFormatting sqref="Q30">
    <cfRule type="cellIs" dxfId="8863" priority="7" operator="lessThan">
      <formula>1</formula>
    </cfRule>
    <cfRule type="expression" dxfId="8862" priority="11">
      <formula>M30</formula>
    </cfRule>
  </conditionalFormatting>
  <conditionalFormatting sqref="O32:P32">
    <cfRule type="timePeriod" dxfId="8861" priority="10" timePeriod="today">
      <formula>FLOOR(O32,1)=TODAY()</formula>
    </cfRule>
  </conditionalFormatting>
  <conditionalFormatting sqref="O33:P33">
    <cfRule type="timePeriod" dxfId="8860" priority="9" timePeriod="today">
      <formula>FLOOR(O33,1)=TODAY()</formula>
    </cfRule>
  </conditionalFormatting>
  <conditionalFormatting sqref="Q29">
    <cfRule type="cellIs" dxfId="8859" priority="8" operator="lessThan">
      <formula>1</formula>
    </cfRule>
  </conditionalFormatting>
  <conditionalFormatting sqref="Q32">
    <cfRule type="cellIs" dxfId="8858" priority="6" operator="lessThan">
      <formula>1</formula>
    </cfRule>
  </conditionalFormatting>
  <conditionalFormatting sqref="Q33">
    <cfRule type="cellIs" dxfId="8857" priority="5" operator="lessThan">
      <formula>1</formula>
    </cfRule>
  </conditionalFormatting>
  <conditionalFormatting sqref="I29">
    <cfRule type="cellIs" dxfId="8856" priority="4" operator="lessThan">
      <formula>1</formula>
    </cfRule>
  </conditionalFormatting>
  <conditionalFormatting sqref="I32">
    <cfRule type="cellIs" dxfId="8855" priority="2" operator="lessThan">
      <formula>1</formula>
    </cfRule>
  </conditionalFormatting>
  <conditionalFormatting sqref="I33">
    <cfRule type="cellIs" dxfId="8854" priority="1" operator="lessThan">
      <formula>1</formula>
    </cfRule>
  </conditionalFormatting>
  <dataValidations count="2">
    <dataValidation type="list" allowBlank="1" showInputMessage="1" showErrorMessage="1" sqref="E5:F5 M5:N5 E17:F17 M17:N17" xr:uid="{FCDA4C04-CBBC-4E54-8C83-A86B01526BA7}">
      <formula1>Mâles</formula1>
    </dataValidation>
    <dataValidation type="list" allowBlank="1" showInputMessage="1" showErrorMessage="1" sqref="E4:F4 M4:N4 E16:F16 M16:N16" xr:uid="{081AAC2F-F4B4-492C-B34C-476B2E4D4724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10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81DA5EB-08CF-453B-AE0F-688E84C13799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C58D4D6A-E1F3-40CF-91D9-27D7B07D10CA}">
          <x14:formula1>
            <xm:f>Liste!$G$2:$G$6</xm:f>
          </x14:formula1>
          <xm:sqref>F9 N9 N21 F21</xm:sqref>
        </x14:dataValidation>
        <x14:dataValidation type="list" allowBlank="1" showInputMessage="1" showErrorMessage="1" xr:uid="{2E881FF7-9EAB-4ACC-A4E7-EA96E8ABB3ED}">
          <x14:formula1>
            <xm:f>Liste!$F$2:$F$6</xm:f>
          </x14:formula1>
          <xm:sqref>H9 P9 H21 P21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D13" sqref="D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8853" priority="416" timePeriod="today">
      <formula>FLOOR(F7,1)=TODAY()</formula>
    </cfRule>
  </conditionalFormatting>
  <conditionalFormatting sqref="F19">
    <cfRule type="timePeriod" dxfId="8852" priority="415" timePeriod="today">
      <formula>FLOOR(F19,1)=TODAY()</formula>
    </cfRule>
  </conditionalFormatting>
  <conditionalFormatting sqref="D38 G38">
    <cfRule type="timePeriod" dxfId="8851" priority="414" timePeriod="today">
      <formula>FLOOR(D38,1)=TODAY()</formula>
    </cfRule>
  </conditionalFormatting>
  <conditionalFormatting sqref="D49 G49 E44:F44 D42:E42 F41 H41">
    <cfRule type="timePeriod" dxfId="8850" priority="411" timePeriod="today">
      <formula>FLOOR(D41,1)=TODAY()</formula>
    </cfRule>
  </conditionalFormatting>
  <conditionalFormatting sqref="H41:I41">
    <cfRule type="expression" dxfId="8849" priority="410">
      <formula>D41</formula>
    </cfRule>
  </conditionalFormatting>
  <conditionalFormatting sqref="D41">
    <cfRule type="timePeriod" dxfId="8848" priority="409" timePeriod="today">
      <formula>FLOOR(D41,1)=TODAY()</formula>
    </cfRule>
  </conditionalFormatting>
  <conditionalFormatting sqref="N7">
    <cfRule type="timePeriod" dxfId="8847" priority="408" timePeriod="today">
      <formula>FLOOR(N7,1)=TODAY()</formula>
    </cfRule>
  </conditionalFormatting>
  <conditionalFormatting sqref="N19">
    <cfRule type="timePeriod" dxfId="8846" priority="407" timePeriod="today">
      <formula>FLOOR(N19,1)=TODAY()</formula>
    </cfRule>
  </conditionalFormatting>
  <conditionalFormatting sqref="Q20">
    <cfRule type="expression" dxfId="8845" priority="406">
      <formula>O20=(M21+O21+Q21)</formula>
    </cfRule>
  </conditionalFormatting>
  <conditionalFormatting sqref="D7">
    <cfRule type="timePeriod" dxfId="8844" priority="292" timePeriod="today">
      <formula>FLOOR(D7,1)=TODAY()</formula>
    </cfRule>
    <cfRule type="expression" dxfId="8843" priority="396">
      <formula>AND(D7&gt;=TODAY(),D7&lt;=TODAY()+1)</formula>
    </cfRule>
  </conditionalFormatting>
  <conditionalFormatting sqref="D7:E7">
    <cfRule type="expression" dxfId="8842" priority="252">
      <formula>$H7&lt;&gt;""</formula>
    </cfRule>
    <cfRule type="expression" dxfId="8841" priority="405">
      <formula>AND(TODAY()&gt;=$D$6+4,$H$7&lt;&gt;"")</formula>
    </cfRule>
  </conditionalFormatting>
  <conditionalFormatting sqref="D8:E8">
    <cfRule type="expression" dxfId="8840" priority="395">
      <formula>$I8&lt;&gt;""</formula>
    </cfRule>
    <cfRule type="timePeriod" dxfId="8839" priority="401" timePeriod="today">
      <formula>FLOOR(D8,1)=TODAY()</formula>
    </cfRule>
    <cfRule type="expression" dxfId="8838" priority="402">
      <formula>AND(D8&gt;=TODAY(),D8&lt;=TODAY()+1)</formula>
    </cfRule>
    <cfRule type="expression" dxfId="8837" priority="403">
      <formula>$H$7&lt;&gt;""</formula>
    </cfRule>
    <cfRule type="expression" dxfId="8836" priority="404">
      <formula>($E$9+$G$9+$I$9)=$G$8</formula>
    </cfRule>
  </conditionalFormatting>
  <conditionalFormatting sqref="E10:F10">
    <cfRule type="expression" dxfId="8835" priority="221">
      <formula>AND(SUM(E9,G9,I9)&lt;&gt;0,SUM(E9,G9,I9)=G8)</formula>
    </cfRule>
    <cfRule type="expression" dxfId="8834" priority="397">
      <formula>$H10&lt;&gt;""</formula>
    </cfRule>
    <cfRule type="timePeriod" dxfId="8833" priority="398" timePeriod="today">
      <formula>FLOOR(E10,1)=TODAY()</formula>
    </cfRule>
    <cfRule type="expression" dxfId="8832" priority="399">
      <formula>AND(E10&gt;=TODAY(),E10&lt;=TODAY()+1)</formula>
    </cfRule>
    <cfRule type="expression" dxfId="8831" priority="400">
      <formula>$I$8&lt;&gt;""</formula>
    </cfRule>
  </conditionalFormatting>
  <conditionalFormatting sqref="D12:I12">
    <cfRule type="timePeriod" dxfId="8830" priority="108" timePeriod="tomorrow">
      <formula>FLOOR(D12,1)=TODAY()+1</formula>
    </cfRule>
    <cfRule type="expression" dxfId="8829" priority="109">
      <formula>D$13&lt;&gt;""</formula>
    </cfRule>
    <cfRule type="expression" dxfId="8828" priority="110">
      <formula>D$12&lt;=TODAY()</formula>
    </cfRule>
  </conditionalFormatting>
  <conditionalFormatting sqref="D13:I13">
    <cfRule type="expression" dxfId="8827" priority="158">
      <formula>AND(D11&lt;&gt;"",YEAR($D11)=2019)</formula>
    </cfRule>
    <cfRule type="expression" dxfId="8826" priority="251">
      <formula>AND(D11&lt;&gt;"",YEAR($D11)=2020)</formula>
    </cfRule>
    <cfRule type="expression" dxfId="8825" priority="390">
      <formula>AND($D$11&lt;&gt;"",YEAR($D11)=2021)</formula>
    </cfRule>
    <cfRule type="expression" dxfId="8824" priority="391">
      <formula>AND(D11&lt;&gt;"",YEAR($D11)=2022)</formula>
    </cfRule>
    <cfRule type="expression" dxfId="8823" priority="392">
      <formula>AND(D11&lt;&gt;"",YEAR($D11)=2023)</formula>
    </cfRule>
    <cfRule type="expression" dxfId="8822" priority="393">
      <formula>AND(D11&lt;&gt;"",YEAR($D11)=2018)</formula>
    </cfRule>
  </conditionalFormatting>
  <conditionalFormatting sqref="D15">
    <cfRule type="expression" dxfId="8821" priority="125">
      <formula>AND(D15&gt;=TODAY(),D15&lt;=TODAY()+2)</formula>
    </cfRule>
    <cfRule type="expression" dxfId="8820" priority="150">
      <formula>AND(TODAY()&gt;=$H$10+6,TODAY()&lt;=$D$15-2)</formula>
    </cfRule>
  </conditionalFormatting>
  <conditionalFormatting sqref="I15">
    <cfRule type="cellIs" dxfId="8819" priority="300" operator="lessThan">
      <formula>1</formula>
    </cfRule>
  </conditionalFormatting>
  <conditionalFormatting sqref="I15">
    <cfRule type="expression" dxfId="8818" priority="389">
      <formula>IF(AND(E14="",G14="",I14="",(D11:I11)=""),"",IF(E14+G14+I14&lt;&gt;SUM(D11:I11),G15&lt;=TODAY()))</formula>
    </cfRule>
  </conditionalFormatting>
  <conditionalFormatting sqref="H7:I7">
    <cfRule type="expression" dxfId="8817" priority="386">
      <formula>$D8&lt;&gt;""</formula>
    </cfRule>
    <cfRule type="expression" dxfId="8816" priority="387">
      <formula>AND(H7="",D7&lt;&gt;"",D7&lt;=TODAY())</formula>
    </cfRule>
    <cfRule type="timePeriod" dxfId="8815" priority="388" timePeriod="today">
      <formula>FLOOR(H7,1)=TODAY()</formula>
    </cfRule>
  </conditionalFormatting>
  <conditionalFormatting sqref="I8">
    <cfRule type="expression" dxfId="8814" priority="385">
      <formula>G8=(E9+G9+I9)</formula>
    </cfRule>
  </conditionalFormatting>
  <conditionalFormatting sqref="H10">
    <cfRule type="expression" dxfId="8813" priority="381">
      <formula>(E9+G9+I9)=G8</formula>
    </cfRule>
  </conditionalFormatting>
  <conditionalFormatting sqref="H10:I10">
    <cfRule type="expression" dxfId="8812" priority="382">
      <formula>AND(H10="",E10&lt;&gt;"",E10&lt;=TODAY())</formula>
    </cfRule>
    <cfRule type="notContainsBlanks" dxfId="8811" priority="383">
      <formula>LEN(TRIM(H10))&gt;0</formula>
    </cfRule>
    <cfRule type="expression" dxfId="8810" priority="384">
      <formula>E10=TODAY()</formula>
    </cfRule>
  </conditionalFormatting>
  <conditionalFormatting sqref="D19">
    <cfRule type="timePeriod" dxfId="8809" priority="290" timePeriod="today">
      <formula>FLOOR(D19,1)=TODAY()</formula>
    </cfRule>
    <cfRule type="expression" dxfId="8808" priority="368">
      <formula>AND(D19&gt;=TODAY(),D19&lt;=TODAY()+1)</formula>
    </cfRule>
  </conditionalFormatting>
  <conditionalFormatting sqref="D19:E19">
    <cfRule type="expression" dxfId="8807" priority="282">
      <formula>$H19&lt;&gt;""</formula>
    </cfRule>
    <cfRule type="expression" dxfId="8806" priority="376">
      <formula>AND(TODAY()&gt;=$D$18+4,$H$19&lt;&gt;"")</formula>
    </cfRule>
  </conditionalFormatting>
  <conditionalFormatting sqref="D20">
    <cfRule type="expression" dxfId="8805" priority="375">
      <formula>AND(D20&gt;=TODAY(),D20&lt;=TODAY()+1)</formula>
    </cfRule>
  </conditionalFormatting>
  <conditionalFormatting sqref="D20:E20">
    <cfRule type="expression" dxfId="8804" priority="373">
      <formula>$I20&lt;&gt;""</formula>
    </cfRule>
    <cfRule type="timePeriod" dxfId="8803" priority="374" timePeriod="today">
      <formula>FLOOR(D20,1)=TODAY()</formula>
    </cfRule>
    <cfRule type="expression" dxfId="8802" priority="377">
      <formula>$H$19&lt;&gt;""</formula>
    </cfRule>
    <cfRule type="expression" dxfId="8801" priority="378">
      <formula>($E$21+$G$21+$I$21)=$G$20</formula>
    </cfRule>
  </conditionalFormatting>
  <conditionalFormatting sqref="E22:F22">
    <cfRule type="expression" dxfId="8800" priority="299">
      <formula>AND(SUM(E21,G21,I21)&lt;&gt;0,SUM(E21,G21,I21)=G20)</formula>
    </cfRule>
    <cfRule type="expression" dxfId="8799" priority="369">
      <formula>$H22&lt;&gt;""</formula>
    </cfRule>
    <cfRule type="timePeriod" dxfId="8798" priority="370" timePeriod="today">
      <formula>FLOOR(E22,1)=TODAY()</formula>
    </cfRule>
    <cfRule type="expression" dxfId="8797" priority="371">
      <formula>AND(E22&gt;=TODAY(),E22&lt;=TODAY()+1)</formula>
    </cfRule>
    <cfRule type="expression" dxfId="8796" priority="372">
      <formula>$I$20&lt;&gt;""</formula>
    </cfRule>
  </conditionalFormatting>
  <conditionalFormatting sqref="D24:I24">
    <cfRule type="timePeriod" dxfId="8795" priority="132" timePeriod="tomorrow">
      <formula>FLOOR(D24,1)=TODAY()+1</formula>
    </cfRule>
    <cfRule type="expression" dxfId="8794" priority="137">
      <formula>D$24&lt;=TODAY()</formula>
    </cfRule>
  </conditionalFormatting>
  <conditionalFormatting sqref="D24:I24">
    <cfRule type="expression" dxfId="8793" priority="102">
      <formula>D$25&lt;&gt;""</formula>
    </cfRule>
  </conditionalFormatting>
  <conditionalFormatting sqref="D25:I25">
    <cfRule type="expression" dxfId="8792" priority="189">
      <formula>AND(D23&lt;&gt;"",YEAR($D23)=2018)</formula>
    </cfRule>
    <cfRule type="expression" dxfId="8791" priority="256">
      <formula>AND(D23&lt;&gt;"",YEAR($D23)=2019)</formula>
    </cfRule>
    <cfRule type="expression" dxfId="8790" priority="363">
      <formula>AND(D23&lt;&gt;"",YEAR($D23)=2020)</formula>
    </cfRule>
    <cfRule type="expression" dxfId="8789" priority="364">
      <formula>AND(D23&lt;&gt;"",YEAR($D23)=2021)</formula>
    </cfRule>
    <cfRule type="expression" dxfId="8788" priority="365">
      <formula>AND(D23&lt;&gt;"",YEAR($D23)=2022)</formula>
    </cfRule>
    <cfRule type="expression" dxfId="8787" priority="366">
      <formula>AND(D23&lt;&gt;"",YEAR($D23)=2023)</formula>
    </cfRule>
  </conditionalFormatting>
  <conditionalFormatting sqref="D27">
    <cfRule type="expression" dxfId="8786" priority="123">
      <formula>AND(D27&gt;=TODAY(),D27&lt;=TODAY()+2)</formula>
    </cfRule>
    <cfRule type="expression" dxfId="8785" priority="134">
      <formula>AND(TODAY()&gt;=$H$22+6,TODAY()&lt;=$D$27-2)</formula>
    </cfRule>
  </conditionalFormatting>
  <conditionalFormatting sqref="H19">
    <cfRule type="timePeriod" dxfId="8784" priority="361" timePeriod="today">
      <formula>FLOOR(H19,1)=TODAY()</formula>
    </cfRule>
  </conditionalFormatting>
  <conditionalFormatting sqref="H19:I19">
    <cfRule type="expression" dxfId="8783" priority="359">
      <formula>$D20&lt;&gt;""</formula>
    </cfRule>
    <cfRule type="expression" dxfId="8782" priority="360">
      <formula>AND(H19="",D19&lt;&gt;"",D19&lt;=TODAY())</formula>
    </cfRule>
  </conditionalFormatting>
  <conditionalFormatting sqref="I20">
    <cfRule type="expression" dxfId="8781" priority="358">
      <formula>G20=(E21+G21+I21)</formula>
    </cfRule>
  </conditionalFormatting>
  <conditionalFormatting sqref="H22:I22">
    <cfRule type="expression" dxfId="8780" priority="354">
      <formula>(E21+G21+I21)=G20</formula>
    </cfRule>
    <cfRule type="expression" dxfId="8779" priority="355">
      <formula>AND(H22="",E22&lt;&gt;"",E22&lt;=TODAY())</formula>
    </cfRule>
    <cfRule type="notContainsBlanks" dxfId="8778" priority="356">
      <formula>LEN(TRIM(H22))&gt;0</formula>
    </cfRule>
    <cfRule type="expression" dxfId="8777" priority="357">
      <formula>E22=TODAY()</formula>
    </cfRule>
  </conditionalFormatting>
  <conditionalFormatting sqref="I27">
    <cfRule type="cellIs" dxfId="8776" priority="352" operator="lessThan">
      <formula>1</formula>
    </cfRule>
  </conditionalFormatting>
  <conditionalFormatting sqref="I27">
    <cfRule type="expression" dxfId="8775" priority="353">
      <formula>IF(AND(E26="",G26="",I26="",(D23:I23)=""),"",IF(E26+G26+I26&lt;&gt;SUM(D23:I23),G27&lt;=TODAY()))</formula>
    </cfRule>
  </conditionalFormatting>
  <conditionalFormatting sqref="L7">
    <cfRule type="timePeriod" dxfId="8774" priority="289" timePeriod="today">
      <formula>FLOOR(L7,1)=TODAY()</formula>
    </cfRule>
    <cfRule type="expression" dxfId="8773" priority="298">
      <formula>AND(L7&gt;=TODAY(),L7&lt;=TODAY()+1)</formula>
    </cfRule>
  </conditionalFormatting>
  <conditionalFormatting sqref="L7:M7">
    <cfRule type="expression" dxfId="8772" priority="283">
      <formula>$P7&lt;&gt;""</formula>
    </cfRule>
    <cfRule type="expression" dxfId="8771" priority="348">
      <formula>AND(TODAY()&gt;=$L$6+4,$P$7&lt;&gt;"")</formula>
    </cfRule>
  </conditionalFormatting>
  <conditionalFormatting sqref="L8">
    <cfRule type="expression" dxfId="8770" priority="347">
      <formula>AND(L8&gt;=TODAY(),L8&lt;=TODAY()+1)</formula>
    </cfRule>
  </conditionalFormatting>
  <conditionalFormatting sqref="L8:M8">
    <cfRule type="expression" dxfId="8769" priority="345">
      <formula>$O7&lt;&gt;""</formula>
    </cfRule>
    <cfRule type="timePeriod" dxfId="8768" priority="346" timePeriod="today">
      <formula>FLOOR(L8,1)=TODAY()</formula>
    </cfRule>
    <cfRule type="expression" dxfId="8767" priority="349">
      <formula>$P$7&lt;&gt;""</formula>
    </cfRule>
    <cfRule type="expression" dxfId="8766" priority="350">
      <formula>($M$9+$O$9+$Q$9)=$O$8</formula>
    </cfRule>
  </conditionalFormatting>
  <conditionalFormatting sqref="M10:N10">
    <cfRule type="expression" dxfId="8765" priority="296">
      <formula>"ET(SOMME(M8;O8;Q8)&lt;&gt;0;SOMME(M8;O8;Q9)=O7)  "</formula>
    </cfRule>
    <cfRule type="expression" dxfId="8764" priority="341">
      <formula>$P10&lt;&gt;""</formula>
    </cfRule>
    <cfRule type="timePeriod" dxfId="8763" priority="342" timePeriod="today">
      <formula>FLOOR(M10,1)=TODAY()</formula>
    </cfRule>
    <cfRule type="expression" dxfId="8762" priority="343">
      <formula>AND(M10&gt;=TODAY(),M10&lt;=TODAY()+1)</formula>
    </cfRule>
    <cfRule type="expression" dxfId="8761" priority="344">
      <formula>$Q$8&lt;&gt;""</formula>
    </cfRule>
  </conditionalFormatting>
  <conditionalFormatting sqref="L13:Q13">
    <cfRule type="expression" dxfId="8760" priority="178">
      <formula>AND(L11&lt;&gt;"",YEAR($L11)=2018)</formula>
    </cfRule>
    <cfRule type="expression" dxfId="8759" priority="238">
      <formula>AND(L11&lt;&gt;"",YEAR($L11)=2019)</formula>
    </cfRule>
    <cfRule type="expression" dxfId="8758" priority="337">
      <formula>AND(L11&lt;&gt;"",YEAR($L11)=2020)</formula>
    </cfRule>
    <cfRule type="expression" dxfId="8757" priority="338">
      <formula>AND(L11&lt;&gt;"",YEAR($L11)=2021)</formula>
    </cfRule>
    <cfRule type="expression" dxfId="8756" priority="339">
      <formula>AND(L11&lt;&gt;"",YEAR($L11)=2022)</formula>
    </cfRule>
    <cfRule type="expression" dxfId="8755" priority="340">
      <formula>AND(L11&lt;&gt;"",YEAR($L11)=2023)</formula>
    </cfRule>
  </conditionalFormatting>
  <conditionalFormatting sqref="L15">
    <cfRule type="expression" dxfId="8754" priority="124">
      <formula>AND(L15&gt;=TODAY(),L15&lt;=TODAY()+2)</formula>
    </cfRule>
    <cfRule type="expression" dxfId="8753" priority="138">
      <formula>AND(TODAY()&gt;=$P$10+6,TODAY()&lt;=$L$15-2)</formula>
    </cfRule>
  </conditionalFormatting>
  <conditionalFormatting sqref="P7">
    <cfRule type="timePeriod" dxfId="8752" priority="335" timePeriod="today">
      <formula>FLOOR(P7,1)=TODAY()</formula>
    </cfRule>
  </conditionalFormatting>
  <conditionalFormatting sqref="P7:Q7">
    <cfRule type="expression" dxfId="8751" priority="333">
      <formula>$L8&lt;&gt;""</formula>
    </cfRule>
    <cfRule type="expression" dxfId="8750" priority="334">
      <formula>AND(P7="",L7&lt;&gt;"",L7&lt;=TODAY())</formula>
    </cfRule>
  </conditionalFormatting>
  <conditionalFormatting sqref="Q8">
    <cfRule type="expression" dxfId="8749" priority="332">
      <formula>O8=(M9+O9+Q9)</formula>
    </cfRule>
  </conditionalFormatting>
  <conditionalFormatting sqref="P10:Q10">
    <cfRule type="expression" dxfId="8748" priority="328">
      <formula>(M9+O9+Q9)=O8</formula>
    </cfRule>
    <cfRule type="expression" dxfId="8747" priority="329">
      <formula>AND(P10="",M10&lt;&gt;"",M10&lt;=TODAY())</formula>
    </cfRule>
    <cfRule type="notContainsBlanks" dxfId="8746" priority="330">
      <formula>LEN(TRIM(P10))&gt;0</formula>
    </cfRule>
    <cfRule type="expression" dxfId="8745" priority="331">
      <formula>M10=TODAY()</formula>
    </cfRule>
  </conditionalFormatting>
  <conditionalFormatting sqref="Q15">
    <cfRule type="cellIs" dxfId="8744" priority="326" operator="lessThan">
      <formula>1</formula>
    </cfRule>
  </conditionalFormatting>
  <conditionalFormatting sqref="Q15">
    <cfRule type="expression" dxfId="8743" priority="327">
      <formula>IF(AND(M14="",O14="",Q14="",(L11:Q11)=""),"",IF(M14+O14+Q14&lt;&gt;SUM(L11:Q11),O15&lt;=TODAY()))</formula>
    </cfRule>
  </conditionalFormatting>
  <conditionalFormatting sqref="L19">
    <cfRule type="timePeriod" dxfId="8742" priority="288" timePeriod="today">
      <formula>FLOOR(L19,1)=TODAY()</formula>
    </cfRule>
    <cfRule type="expression" dxfId="8741" priority="295">
      <formula>AND(L19&gt;=TODAY(),L19&lt;=TODAY()+1)</formula>
    </cfRule>
  </conditionalFormatting>
  <conditionalFormatting sqref="L19:M19">
    <cfRule type="expression" dxfId="8740" priority="281">
      <formula>$P19&lt;&gt;""</formula>
    </cfRule>
    <cfRule type="expression" dxfId="8739" priority="322">
      <formula>AND(TODAY()&gt;=$L$18+4,$P$19&lt;&gt;"")</formula>
    </cfRule>
  </conditionalFormatting>
  <conditionalFormatting sqref="L20:M20">
    <cfRule type="expression" dxfId="8738" priority="319">
      <formula>$Q20&lt;&gt;""</formula>
    </cfRule>
    <cfRule type="timePeriod" dxfId="8737" priority="320" timePeriod="today">
      <formula>FLOOR(L20,1)=TODAY()</formula>
    </cfRule>
    <cfRule type="expression" dxfId="8736" priority="321">
      <formula>AND(L20&gt;=TODAY(),L20&lt;=TODAY()+1)</formula>
    </cfRule>
    <cfRule type="expression" dxfId="8735" priority="323">
      <formula>$P$19&lt;&gt;""</formula>
    </cfRule>
    <cfRule type="expression" dxfId="8734" priority="324">
      <formula>($M$21+$O$21+$Q$21)=$O$20</formula>
    </cfRule>
  </conditionalFormatting>
  <conditionalFormatting sqref="M22:N22">
    <cfRule type="expression" dxfId="8733" priority="293">
      <formula>AND(SUM(M21,O21,Q21)&lt;&gt;0,SUM(M21,O21,Q21)=O20)</formula>
    </cfRule>
    <cfRule type="expression" dxfId="8732" priority="315">
      <formula>$P22&lt;&gt;""</formula>
    </cfRule>
    <cfRule type="timePeriod" dxfId="8731" priority="316" timePeriod="today">
      <formula>FLOOR(M22,1)=TODAY()</formula>
    </cfRule>
    <cfRule type="expression" dxfId="8730" priority="317">
      <formula>AND(M22&gt;=TODAY(),M22&lt;=TODAY()+1)</formula>
    </cfRule>
    <cfRule type="expression" dxfId="8729" priority="318">
      <formula>$Q$20&lt;&gt;""</formula>
    </cfRule>
  </conditionalFormatting>
  <conditionalFormatting sqref="L25:Q25">
    <cfRule type="expression" dxfId="8728" priority="152">
      <formula>AND(L23&lt;&gt;"",YEAR($L23)=2023)</formula>
    </cfRule>
    <cfRule type="expression" dxfId="8727" priority="225">
      <formula>AND(L23&lt;&gt;"",YEAR($L23)=2022)</formula>
    </cfRule>
    <cfRule type="expression" dxfId="8726" priority="311">
      <formula>AND(L23&lt;&gt;"",YEAR($L23)=2021)</formula>
    </cfRule>
    <cfRule type="expression" dxfId="8725" priority="312">
      <formula>AND(L23&lt;&gt;"",YEAR($L23)=2020)</formula>
    </cfRule>
    <cfRule type="expression" dxfId="8724" priority="313">
      <formula>AND(L23&lt;&gt;"",YEAR($L23)=2019)</formula>
    </cfRule>
    <cfRule type="expression" dxfId="8723" priority="314">
      <formula>AND(L23&lt;&gt;"",YEAR($L23)=2018)</formula>
    </cfRule>
  </conditionalFormatting>
  <conditionalFormatting sqref="L27">
    <cfRule type="expression" dxfId="8722" priority="126">
      <formula>AND(L27&gt;=TODAY(),L27&lt;=TODAY()+2)</formula>
    </cfRule>
    <cfRule type="expression" dxfId="8721" priority="174">
      <formula>AND(TODAY()&gt;=$P$22+6,TODAY()&lt;=$L$27-2)</formula>
    </cfRule>
  </conditionalFormatting>
  <conditionalFormatting sqref="P19">
    <cfRule type="timePeriod" dxfId="8720" priority="309" timePeriod="today">
      <formula>FLOOR(P19,1)=TODAY()</formula>
    </cfRule>
  </conditionalFormatting>
  <conditionalFormatting sqref="P19:Q19">
    <cfRule type="expression" dxfId="8719" priority="307">
      <formula>$L20&lt;&gt;""</formula>
    </cfRule>
    <cfRule type="expression" dxfId="8718" priority="308">
      <formula>AND(P19="",L19&lt;&gt;"",L19&lt;=TODAY())</formula>
    </cfRule>
  </conditionalFormatting>
  <conditionalFormatting sqref="P22:Q22">
    <cfRule type="expression" dxfId="8717" priority="303">
      <formula>(M21+O21+Q21)=O20</formula>
    </cfRule>
    <cfRule type="expression" dxfId="8716" priority="304">
      <formula>AND(P22="",M22&lt;&gt;"",M22&lt;=TODAY())</formula>
    </cfRule>
    <cfRule type="notContainsBlanks" dxfId="8715" priority="305">
      <formula>LEN(TRIM(P22))&gt;0</formula>
    </cfRule>
    <cfRule type="expression" dxfId="8714" priority="306">
      <formula>M22=TODAY()</formula>
    </cfRule>
  </conditionalFormatting>
  <conditionalFormatting sqref="Q27">
    <cfRule type="cellIs" dxfId="8713" priority="301" operator="lessThan">
      <formula>1</formula>
    </cfRule>
  </conditionalFormatting>
  <conditionalFormatting sqref="Q27">
    <cfRule type="expression" dxfId="8712" priority="302">
      <formula>IF(AND(M26="",O26="",Q26="",(L23:Q23)=""),"",IF(M26+O26+Q26&lt;&gt;SUM(L23:Q23),O27&lt;=TODAY()))</formula>
    </cfRule>
  </conditionalFormatting>
  <conditionalFormatting sqref="D6:I15">
    <cfRule type="expression" dxfId="8711" priority="206">
      <formula>AND(($E$14+$G$14+$I$14)&lt;&gt;"",COUNTA($D$11:$I$11)&gt;0,COUNTA($D$11:$I$11)=($E$14+$G$14+$I$14))</formula>
    </cfRule>
  </conditionalFormatting>
  <conditionalFormatting sqref="D18:I27">
    <cfRule type="expression" dxfId="8710" priority="153">
      <formula>AND(($E$26+$G$26+$I$26)&lt;&gt;"",COUNTA($D$23:$I$23)&gt;0,COUNTA($D$23:$I$23)=($E$26+$G$26+$I$26))</formula>
    </cfRule>
  </conditionalFormatting>
  <conditionalFormatting sqref="L12:Q12">
    <cfRule type="timePeriod" dxfId="8709" priority="139" timePeriod="tomorrow">
      <formula>FLOOR(L12,1)=TODAY()+1</formula>
    </cfRule>
    <cfRule type="expression" dxfId="8708" priority="141">
      <formula>L$12&lt;=TODAY()</formula>
    </cfRule>
  </conditionalFormatting>
  <conditionalFormatting sqref="L12:Q12">
    <cfRule type="expression" dxfId="8707" priority="96">
      <formula>L$13&lt;&gt;""</formula>
    </cfRule>
  </conditionalFormatting>
  <conditionalFormatting sqref="L6:Q15">
    <cfRule type="expression" dxfId="8706" priority="155">
      <formula>AND(($M$14+$O$14+$Q$14)&lt;&gt;"",COUNTA($L$11:$Q$11)&gt;0,COUNTA($L$11:$Q$11)=($M$14+$O$14+$Q$14))</formula>
    </cfRule>
  </conditionalFormatting>
  <conditionalFormatting sqref="L24:Q24">
    <cfRule type="expression" dxfId="8705" priority="128">
      <formula>L$24&lt;=TODAY()</formula>
    </cfRule>
    <cfRule type="timePeriod" dxfId="8704" priority="165" timePeriod="tomorrow">
      <formula>FLOOR(L24,1)=TODAY()+1</formula>
    </cfRule>
  </conditionalFormatting>
  <conditionalFormatting sqref="L24:Q24">
    <cfRule type="expression" dxfId="8703" priority="90">
      <formula>L$25&lt;&gt;""</formula>
    </cfRule>
  </conditionalFormatting>
  <conditionalFormatting sqref="L18:Q27">
    <cfRule type="expression" dxfId="8702" priority="151">
      <formula>AND(($M$26+$O$26+$Q$26)&lt;&gt;"",COUNTA($L$23:$Q$23)&gt;0,COUNTA($L$23:$Q$23)=($M$26+$O$26+$Q$26))</formula>
    </cfRule>
  </conditionalFormatting>
  <conditionalFormatting sqref="D6:I10">
    <cfRule type="expression" dxfId="8701" priority="149">
      <formula>AND($E$9&lt;&gt;"",$G$9&lt;&gt;"",$I$9&lt;&gt;"",$G$8&lt;&gt;"",$E$9+$G$9+$I$9=$G$8)</formula>
    </cfRule>
  </conditionalFormatting>
  <conditionalFormatting sqref="D18:I22">
    <cfRule type="expression" dxfId="8700" priority="146">
      <formula>AND($E$21&lt;&gt;"",$G$21&lt;&gt;"",$I$21&lt;&gt;"",$G$20&lt;&gt;"",$E$21+$G$21+$I$21=$G$20)</formula>
    </cfRule>
  </conditionalFormatting>
  <conditionalFormatting sqref="L6:Q10">
    <cfRule type="expression" dxfId="8699" priority="148">
      <formula>AND($M$9&lt;&gt;"",$O$9&lt;&gt;"",$Q$9&lt;&gt;"",$O$8&lt;&gt;"",$M$9+$O$9+$Q$9=$O$8)</formula>
    </cfRule>
  </conditionalFormatting>
  <conditionalFormatting sqref="L18:Q22">
    <cfRule type="expression" dxfId="8698" priority="144">
      <formula>AND($M$21&lt;&gt;"",$O$21&lt;&gt;"",$Q$21&lt;&gt;"",$O$20&lt;&gt;"",$M$21+$O$21+$Q$21=$O$20)</formula>
    </cfRule>
  </conditionalFormatting>
  <conditionalFormatting sqref="M5:N5">
    <cfRule type="expression" dxfId="8697" priority="83">
      <formula>$M$5&lt;&gt;""</formula>
    </cfRule>
    <cfRule type="expression" dxfId="8696" priority="88">
      <formula>OR(D27&lt;=TODAY()-2,Q5&lt;=TODAY()-2)</formula>
    </cfRule>
    <cfRule type="expression" dxfId="8695" priority="285">
      <formula>$M$4&lt;&gt;""</formula>
    </cfRule>
    <cfRule type="expression" dxfId="8694" priority="287">
      <formula>OR($E$21+$G$21+$I$21=$I$20,$E$26+$G$26+$I$26=$I$20,TODAY()&gt;=$D$27-2)</formula>
    </cfRule>
  </conditionalFormatting>
  <conditionalFormatting sqref="D6">
    <cfRule type="expression" dxfId="8693" priority="222">
      <formula>$D$6&lt;&gt;""</formula>
    </cfRule>
    <cfRule type="expression" dxfId="8692" priority="272">
      <formula>$D7=TODAY()</formula>
    </cfRule>
    <cfRule type="expression" dxfId="8691" priority="380">
      <formula>$I$5&lt;&gt;""</formula>
    </cfRule>
  </conditionalFormatting>
  <conditionalFormatting sqref="L6">
    <cfRule type="expression" dxfId="8690" priority="219">
      <formula>$L6&lt;&gt;""</formula>
    </cfRule>
    <cfRule type="expression" dxfId="8689" priority="336">
      <formula>$L$7=TODAY()</formula>
    </cfRule>
    <cfRule type="expression" dxfId="8688" priority="351">
      <formula>$Q$4&lt;&gt;""</formula>
    </cfRule>
  </conditionalFormatting>
  <conditionalFormatting sqref="D18">
    <cfRule type="expression" dxfId="8687" priority="270">
      <formula>$D$18&lt;&gt;""</formula>
    </cfRule>
    <cfRule type="expression" dxfId="8686" priority="379">
      <formula>$I16&lt;&gt;""</formula>
    </cfRule>
  </conditionalFormatting>
  <conditionalFormatting sqref="L18">
    <cfRule type="expression" dxfId="8685" priority="218">
      <formula>$L18&lt;&gt;""</formula>
    </cfRule>
    <cfRule type="expression" dxfId="8684" priority="236">
      <formula>$Q$16&lt;&gt;""</formula>
    </cfRule>
    <cfRule type="expression" dxfId="8683" priority="325">
      <formula>$L$19=TODAY()</formula>
    </cfRule>
  </conditionalFormatting>
  <conditionalFormatting sqref="E5">
    <cfRule type="expression" dxfId="8682" priority="276">
      <formula>$E5&lt;&gt;""</formula>
    </cfRule>
    <cfRule type="expression" dxfId="8681" priority="286">
      <formula>$E$4&lt;&gt;""</formula>
    </cfRule>
  </conditionalFormatting>
  <conditionalFormatting sqref="D11">
    <cfRule type="expression" dxfId="8680" priority="107">
      <formula>IF($I8&gt;=1,$H$10,"")</formula>
    </cfRule>
  </conditionalFormatting>
  <conditionalFormatting sqref="E11">
    <cfRule type="expression" dxfId="8679" priority="116">
      <formula>IF($I$8&gt;=2,$H$10,"")</formula>
    </cfRule>
    <cfRule type="expression" dxfId="8678" priority="196">
      <formula>$E11&lt;&gt;""</formula>
    </cfRule>
  </conditionalFormatting>
  <conditionalFormatting sqref="F11">
    <cfRule type="expression" dxfId="8677" priority="162">
      <formula>IF($I$8&gt;=3,$H$10,"")</formula>
    </cfRule>
    <cfRule type="expression" dxfId="8676" priority="202">
      <formula>$F$11&lt;&gt;""</formula>
    </cfRule>
  </conditionalFormatting>
  <conditionalFormatting sqref="G11">
    <cfRule type="expression" dxfId="8675" priority="192">
      <formula>IF($I$8&gt;=4,$H$10,"")</formula>
    </cfRule>
    <cfRule type="expression" dxfId="8674" priority="207">
      <formula>$G$11&lt;&gt;""</formula>
    </cfRule>
  </conditionalFormatting>
  <conditionalFormatting sqref="H11">
    <cfRule type="expression" dxfId="8673" priority="193">
      <formula>IF($I$8&gt;=5,$H$10,"")</formula>
    </cfRule>
    <cfRule type="expression" dxfId="8672" priority="208">
      <formula>$H$11&lt;&gt;""</formula>
    </cfRule>
  </conditionalFormatting>
  <conditionalFormatting sqref="I11">
    <cfRule type="expression" dxfId="8671" priority="194">
      <formula>IF($I$8&gt;=6,$H$10,"")</formula>
    </cfRule>
    <cfRule type="expression" dxfId="8670" priority="209">
      <formula>$I$11&lt;&gt;""</formula>
    </cfRule>
  </conditionalFormatting>
  <conditionalFormatting sqref="D23">
    <cfRule type="expression" dxfId="8669" priority="154">
      <formula>IF($I$20&gt;=1,$H$22,"")</formula>
    </cfRule>
  </conditionalFormatting>
  <conditionalFormatting sqref="E23">
    <cfRule type="expression" dxfId="8668" priority="188">
      <formula>IF($I$20&gt;=2,$H$22,"")</formula>
    </cfRule>
    <cfRule type="expression" dxfId="8667" priority="191">
      <formula>$E$23&lt;&gt;""</formula>
    </cfRule>
  </conditionalFormatting>
  <conditionalFormatting sqref="F23">
    <cfRule type="expression" dxfId="8666" priority="187">
      <formula>IF($I$20&gt;=3,$H$22,"")</formula>
    </cfRule>
    <cfRule type="expression" dxfId="8665" priority="197">
      <formula>$F$23&lt;&gt;""</formula>
    </cfRule>
  </conditionalFormatting>
  <conditionalFormatting sqref="G23">
    <cfRule type="expression" dxfId="8664" priority="186">
      <formula>IF($I$20&gt;=4,$H$22,"")</formula>
    </cfRule>
    <cfRule type="expression" dxfId="8663" priority="198">
      <formula>$G$23&lt;&gt;""</formula>
    </cfRule>
  </conditionalFormatting>
  <conditionalFormatting sqref="H23">
    <cfRule type="expression" dxfId="8662" priority="160">
      <formula>IF($I$20&gt;=5,$H$22,"")</formula>
    </cfRule>
    <cfRule type="expression" dxfId="8661" priority="199">
      <formula>$H$23&lt;&gt;""</formula>
    </cfRule>
  </conditionalFormatting>
  <conditionalFormatting sqref="I23">
    <cfRule type="expression" dxfId="8660" priority="101">
      <formula>IF($I$20&gt;=6,$H$22,"")</formula>
    </cfRule>
    <cfRule type="expression" dxfId="8659" priority="200">
      <formula>$I$23&lt;&gt;""</formula>
    </cfRule>
  </conditionalFormatting>
  <conditionalFormatting sqref="L11">
    <cfRule type="expression" dxfId="8658" priority="156">
      <formula>IF($Q8&gt;=1,$P$10,"")</formula>
    </cfRule>
  </conditionalFormatting>
  <conditionalFormatting sqref="M11">
    <cfRule type="expression" dxfId="8657" priority="95">
      <formula>IF($Q$8&gt;=2,$P$10,"")</formula>
    </cfRule>
    <cfRule type="expression" dxfId="8656" priority="180">
      <formula>$M$11&lt;&gt;""</formula>
    </cfRule>
  </conditionalFormatting>
  <conditionalFormatting sqref="N11">
    <cfRule type="expression" dxfId="8655" priority="161">
      <formula>IF($Q$8&gt;=3,$P$10,"")</formula>
    </cfRule>
    <cfRule type="expression" dxfId="8654" priority="181">
      <formula>$N$11&lt;&gt;""</formula>
    </cfRule>
  </conditionalFormatting>
  <conditionalFormatting sqref="O11">
    <cfRule type="expression" dxfId="8653" priority="177">
      <formula>IF($Q$8&gt;=4,$P$10,"")</formula>
    </cfRule>
    <cfRule type="expression" dxfId="8652" priority="182">
      <formula>$O$11&lt;&gt;""</formula>
    </cfRule>
  </conditionalFormatting>
  <conditionalFormatting sqref="P11">
    <cfRule type="expression" dxfId="8651" priority="176">
      <formula>IF($Q$8&gt;=5,$P$10,"")</formula>
    </cfRule>
    <cfRule type="expression" dxfId="8650" priority="183">
      <formula>$P$11&lt;&gt;""</formula>
    </cfRule>
  </conditionalFormatting>
  <conditionalFormatting sqref="Q11">
    <cfRule type="expression" dxfId="8649" priority="175">
      <formula>IF($Q$8&gt;=6,$P$10,"")</formula>
    </cfRule>
    <cfRule type="expression" dxfId="8648" priority="184">
      <formula>$Q$11&lt;&gt;""</formula>
    </cfRule>
  </conditionalFormatting>
  <conditionalFormatting sqref="L23">
    <cfRule type="expression" dxfId="8647" priority="166">
      <formula>IF($Q$20&gt;=1,$P$22,"")</formula>
    </cfRule>
  </conditionalFormatting>
  <conditionalFormatting sqref="M23">
    <cfRule type="expression" dxfId="8646" priority="89">
      <formula>IF($Q$20&gt;=2,$P$22,"")</formula>
    </cfRule>
    <cfRule type="expression" dxfId="8645" priority="167">
      <formula>$M$23&lt;&gt;""</formula>
    </cfRule>
  </conditionalFormatting>
  <conditionalFormatting sqref="N23">
    <cfRule type="expression" dxfId="8644" priority="164">
      <formula>IF($Q$20&gt;=3,$P$22,"")</formula>
    </cfRule>
    <cfRule type="expression" dxfId="8643" priority="168">
      <formula>$N$23&lt;&gt;""</formula>
    </cfRule>
  </conditionalFormatting>
  <conditionalFormatting sqref="O23">
    <cfRule type="expression" dxfId="8642" priority="163">
      <formula>IF($Q$20&gt;=4,$P$22,"")</formula>
    </cfRule>
    <cfRule type="expression" dxfId="8641" priority="169">
      <formula>$O$23&lt;&gt;""</formula>
    </cfRule>
  </conditionalFormatting>
  <conditionalFormatting sqref="P23">
    <cfRule type="expression" dxfId="8640" priority="159">
      <formula>IF($Q$20&gt;=5,$P$22,"")</formula>
    </cfRule>
    <cfRule type="expression" dxfId="8639" priority="170">
      <formula>$P$23&lt;&gt;""</formula>
    </cfRule>
  </conditionalFormatting>
  <conditionalFormatting sqref="Q23">
    <cfRule type="expression" dxfId="8638" priority="122">
      <formula>IF($Q$20&gt;=6,$P$22,"")</formula>
    </cfRule>
    <cfRule type="expression" dxfId="8637" priority="171">
      <formula>$Q$23&lt;&gt;""</formula>
    </cfRule>
  </conditionalFormatting>
  <conditionalFormatting sqref="D11:I11">
    <cfRule type="expression" dxfId="8636" priority="64">
      <formula>D$11&lt;&gt;""</formula>
    </cfRule>
    <cfRule type="expression" dxfId="8635" priority="195">
      <formula>$H$10&lt;=TODAY()-2</formula>
    </cfRule>
  </conditionalFormatting>
  <conditionalFormatting sqref="L11:Q11">
    <cfRule type="expression" dxfId="8634" priority="63">
      <formula>L$11&lt;&gt;""</formula>
    </cfRule>
    <cfRule type="expression" dxfId="8633" priority="179">
      <formula>$P$10&lt;=TODAY()-2</formula>
    </cfRule>
  </conditionalFormatting>
  <conditionalFormatting sqref="D23:I23">
    <cfRule type="expression" dxfId="8632" priority="62">
      <formula>D$23&lt;&gt;""</formula>
    </cfRule>
    <cfRule type="expression" dxfId="8631" priority="190">
      <formula>$H$22&lt;=TODAY()-2</formula>
    </cfRule>
  </conditionalFormatting>
  <conditionalFormatting sqref="L23:Q23">
    <cfRule type="expression" dxfId="8630" priority="61">
      <formula>L$23&lt;&gt;""</formula>
    </cfRule>
    <cfRule type="expression" dxfId="8629" priority="172">
      <formula>$P$22&lt;=TODAY()-2</formula>
    </cfRule>
  </conditionalFormatting>
  <conditionalFormatting sqref="M12">
    <cfRule type="expression" dxfId="8628" priority="237">
      <formula>AND(TODAY()&gt;=$M$11,TODAY()&lt;=$M$12-1)</formula>
    </cfRule>
  </conditionalFormatting>
  <conditionalFormatting sqref="L12">
    <cfRule type="expression" dxfId="8627" priority="297">
      <formula>AND(TODAY()&gt;=$L$11,TODAY()&lt;=$L$12-1)</formula>
    </cfRule>
  </conditionalFormatting>
  <conditionalFormatting sqref="N12">
    <cfRule type="expression" dxfId="8626" priority="100">
      <formula>$N$12&lt;=TODAY()</formula>
    </cfRule>
    <cfRule type="expression" dxfId="8625" priority="215">
      <formula>AND(TODAY()&gt;=$N$11,TODAY()&lt;=$N$12-1)</formula>
    </cfRule>
  </conditionalFormatting>
  <conditionalFormatting sqref="O12">
    <cfRule type="expression" dxfId="8624" priority="99">
      <formula>$O$12&lt;=TODAY()</formula>
    </cfRule>
    <cfRule type="expression" dxfId="8623" priority="147">
      <formula>AND(TODAY()&gt;=$O$11,TODAY()&lt;=$O$12-1)</formula>
    </cfRule>
  </conditionalFormatting>
  <conditionalFormatting sqref="P12">
    <cfRule type="expression" dxfId="8622" priority="98">
      <formula>$P12&lt;=TODAY()</formula>
    </cfRule>
    <cfRule type="expression" dxfId="8621" priority="142">
      <formula>AND(TODAY()&gt;=$P$11,TODAY()&lt;=$P$12-1)</formula>
    </cfRule>
  </conditionalFormatting>
  <conditionalFormatting sqref="Q12">
    <cfRule type="expression" dxfId="8620" priority="97">
      <formula>$Q$12&lt;=TODAY()</formula>
    </cfRule>
    <cfRule type="expression" dxfId="8619" priority="140">
      <formula>AND(TODAY()&gt;=$Q$11,TODAY()&lt;=$Q$12-1)</formula>
    </cfRule>
  </conditionalFormatting>
  <conditionalFormatting sqref="D24">
    <cfRule type="expression" dxfId="8618" priority="367">
      <formula>AND(TODAY()&gt;=D23,TODAY()&lt;=D24-1)</formula>
    </cfRule>
  </conditionalFormatting>
  <conditionalFormatting sqref="E24">
    <cfRule type="expression" dxfId="8617" priority="135">
      <formula>$E$24&lt;=TODAY()</formula>
    </cfRule>
    <cfRule type="expression" dxfId="8616" priority="255">
      <formula>AND(TODAY()&gt;=$E$23,TODAY()&lt;=$E$24-1)</formula>
    </cfRule>
  </conditionalFormatting>
  <conditionalFormatting sqref="F24">
    <cfRule type="expression" dxfId="8615" priority="106">
      <formula>$F$24&lt;=TODAY()</formula>
    </cfRule>
    <cfRule type="expression" dxfId="8614" priority="216">
      <formula>AND(TODAY()&gt;=$F$23,TODAY()&lt;=$F$24-1)</formula>
    </cfRule>
  </conditionalFormatting>
  <conditionalFormatting sqref="G24">
    <cfRule type="expression" dxfId="8613" priority="105">
      <formula>$G$24&lt;=TODAY()</formula>
    </cfRule>
    <cfRule type="expression" dxfId="8612" priority="145">
      <formula>AND(TODAY()&gt;=$G$23,TODAY()&lt;=$G$24-1)</formula>
    </cfRule>
  </conditionalFormatting>
  <conditionalFormatting sqref="H24">
    <cfRule type="expression" dxfId="8611" priority="104">
      <formula>$H$24&lt;=TODAY()</formula>
    </cfRule>
    <cfRule type="expression" dxfId="8610" priority="136">
      <formula>AND(TODAY()&gt;=$H$23,TODAY()&lt;=$H$24-1)</formula>
    </cfRule>
  </conditionalFormatting>
  <conditionalFormatting sqref="I24">
    <cfRule type="expression" dxfId="8609" priority="103">
      <formula>$I$24&lt;=TODAY()</formula>
    </cfRule>
    <cfRule type="expression" dxfId="8608" priority="133">
      <formula>AND(TODAY()&gt;=$I$23,TODAY()&lt;=$I$24-1)</formula>
    </cfRule>
  </conditionalFormatting>
  <conditionalFormatting sqref="L24">
    <cfRule type="expression" dxfId="8607" priority="294">
      <formula>AND(TODAY()&gt;=$L$23,TODAY()&lt;=$L$24-1)</formula>
    </cfRule>
  </conditionalFormatting>
  <conditionalFormatting sqref="M24">
    <cfRule type="expression" dxfId="8606" priority="127">
      <formula>$M$24&lt;=TODAY()</formula>
    </cfRule>
    <cfRule type="expression" dxfId="8605" priority="224">
      <formula>AND(TODAY()&gt;=$M$23,TODAY()&lt;=$M$24-1)</formula>
    </cfRule>
  </conditionalFormatting>
  <conditionalFormatting sqref="N24">
    <cfRule type="expression" dxfId="8604" priority="94">
      <formula>$N$24&lt;=TODAY()</formula>
    </cfRule>
    <cfRule type="expression" dxfId="8603" priority="143">
      <formula>AND(TODAY()&gt;=$N$23,TODAY()&lt;=$N$24-1)</formula>
    </cfRule>
  </conditionalFormatting>
  <conditionalFormatting sqref="O24">
    <cfRule type="expression" dxfId="8602" priority="93">
      <formula>$O$24&lt;=TODAY()</formula>
    </cfRule>
    <cfRule type="expression" dxfId="8601" priority="131">
      <formula>AND(TODAY()&gt;=$O$23,TODAY()&lt;=$O$24-1)</formula>
    </cfRule>
  </conditionalFormatting>
  <conditionalFormatting sqref="P24">
    <cfRule type="expression" dxfId="8600" priority="92">
      <formula>$P$24&lt;=TODAY()</formula>
    </cfRule>
    <cfRule type="expression" dxfId="8599" priority="130">
      <formula>AND(TODAY()&gt;=$P$23,TODAY()&lt;=$P$24-1)</formula>
    </cfRule>
  </conditionalFormatting>
  <conditionalFormatting sqref="Q24">
    <cfRule type="expression" dxfId="8598" priority="91">
      <formula>$Q$24&lt;=TODAY()</formula>
    </cfRule>
    <cfRule type="expression" dxfId="8597" priority="129">
      <formula>AND(TODAY()&gt;=$Q$23,TODAY()&lt;=$Q$24-1)</formula>
    </cfRule>
  </conditionalFormatting>
  <conditionalFormatting sqref="G15">
    <cfRule type="expression" dxfId="8596" priority="117">
      <formula>$G$15=TODAY()</formula>
    </cfRule>
    <cfRule type="expression" dxfId="8595" priority="118">
      <formula>AND(TODAY()&gt;=D15,TODAY()&lt;=G15)</formula>
    </cfRule>
  </conditionalFormatting>
  <conditionalFormatting sqref="G27">
    <cfRule type="expression" dxfId="8594" priority="114">
      <formula>$G$27=TODAY()</formula>
    </cfRule>
    <cfRule type="expression" dxfId="8593" priority="121">
      <formula>AND(TODAY()&gt;=$D$27,TODAY()&lt;=$G$27)</formula>
    </cfRule>
  </conditionalFormatting>
  <conditionalFormatting sqref="O15">
    <cfRule type="expression" dxfId="8592" priority="115">
      <formula>$O$15=TODAY()</formula>
    </cfRule>
    <cfRule type="expression" dxfId="8591" priority="120">
      <formula>AND(TODAY()&gt;=L15,TODAY()&lt;=O15)</formula>
    </cfRule>
  </conditionalFormatting>
  <conditionalFormatting sqref="O27">
    <cfRule type="expression" dxfId="8590" priority="113">
      <formula>$O$27=TODAY()</formula>
    </cfRule>
    <cfRule type="expression" dxfId="8589" priority="119">
      <formula>AND(TODAY()&gt;=$L$27,AUJOURDHUI&lt;=$O$27)</formula>
    </cfRule>
  </conditionalFormatting>
  <conditionalFormatting sqref="D12">
    <cfRule type="expression" dxfId="8588" priority="223">
      <formula>AND(TODAY()&gt;=D11,TODAY()&lt;=D12-1)</formula>
    </cfRule>
  </conditionalFormatting>
  <conditionalFormatting sqref="E12">
    <cfRule type="expression" dxfId="8587" priority="250">
      <formula>AND(TODAY()&gt;=$E$11,TODAY()&lt;=$E$12-1)</formula>
    </cfRule>
  </conditionalFormatting>
  <conditionalFormatting sqref="F12">
    <cfRule type="expression" dxfId="8586" priority="394">
      <formula>AND(TODAY()&gt;=$F$11,TODAY()&lt;=$F$12-1)</formula>
    </cfRule>
  </conditionalFormatting>
  <conditionalFormatting sqref="G12">
    <cfRule type="expression" dxfId="8585" priority="157">
      <formula>AND(TODAY()&gt;=$G$11,TODAY()&lt;=$G$12-1)</formula>
    </cfRule>
  </conditionalFormatting>
  <conditionalFormatting sqref="H12">
    <cfRule type="expression" dxfId="8584" priority="112">
      <formula>AND(TODAY()&gt;=$H$11,TODAY()&lt;=$H$12-1)</formula>
    </cfRule>
  </conditionalFormatting>
  <conditionalFormatting sqref="I12">
    <cfRule type="expression" dxfId="8583" priority="111">
      <formula>AND(TODAY()&gt;=$I$11,TODAY()&lt;=$I$12-1)</formula>
    </cfRule>
  </conditionalFormatting>
  <conditionalFormatting sqref="E4:F4">
    <cfRule type="expression" dxfId="8582" priority="86">
      <formula>$E$4&lt;&gt;""</formula>
    </cfRule>
    <cfRule type="expression" dxfId="8581" priority="87">
      <formula>$E$4=""</formula>
    </cfRule>
  </conditionalFormatting>
  <conditionalFormatting sqref="M4:N4">
    <cfRule type="expression" dxfId="8580" priority="65">
      <formula>$M$4&lt;&gt;""</formula>
    </cfRule>
    <cfRule type="expression" dxfId="8579" priority="82">
      <formula>Q4=TODAY()</formula>
    </cfRule>
    <cfRule type="expression" dxfId="8578" priority="84">
      <formula>OR(D27&lt;=TODAY()-2,Q5&lt;=TODAY()-2)</formula>
    </cfRule>
    <cfRule type="expression" dxfId="8577" priority="85">
      <formula>OR($E$21+$G$21+$I$21=$I$20,$E$26+$G$26+$I$26=$I$20,TODAY()&gt;=$D$27-2)</formula>
    </cfRule>
  </conditionalFormatting>
  <conditionalFormatting sqref="M17:N17">
    <cfRule type="expression" dxfId="8576" priority="72">
      <formula>$M$17&lt;&gt;""</formula>
    </cfRule>
    <cfRule type="expression" dxfId="8575" priority="77">
      <formula>OR(L15&lt;=TODAY()-2,Q17&lt;=TODAY()-2)</formula>
    </cfRule>
    <cfRule type="expression" dxfId="8574" priority="79">
      <formula>$M$16&lt;&gt;""</formula>
    </cfRule>
    <cfRule type="expression" dxfId="8573" priority="81">
      <formula>OR($M$9+$O$9+$Q$9=$Q$8,$M$14+$O$14+$Q$14=$Q$8,TODAY()&gt;=$L$15-2)</formula>
    </cfRule>
  </conditionalFormatting>
  <conditionalFormatting sqref="E17">
    <cfRule type="expression" dxfId="8572" priority="68">
      <formula>$E17&lt;&gt;""</formula>
    </cfRule>
    <cfRule type="expression" dxfId="8571" priority="80">
      <formula>$E$16&lt;&gt;""</formula>
    </cfRule>
  </conditionalFormatting>
  <conditionalFormatting sqref="E16:F16">
    <cfRule type="expression" dxfId="8570" priority="67">
      <formula>E16&lt;&gt;""</formula>
    </cfRule>
    <cfRule type="expression" dxfId="8569" priority="70">
      <formula>OR($E$9+$G$9+$I$9=$G$8,$E$14+$G$14+$I$14=$I$8,TODAY()&gt;=$D$15-2)</formula>
    </cfRule>
    <cfRule type="expression" dxfId="8568" priority="75">
      <formula>$I$16=TODAY()</formula>
    </cfRule>
    <cfRule type="expression" dxfId="8567" priority="76">
      <formula>OR(D15&lt;=TODAY()-2,I17&lt;=TODAY()-2)</formula>
    </cfRule>
  </conditionalFormatting>
  <conditionalFormatting sqref="M16:N16">
    <cfRule type="expression" dxfId="8566" priority="66">
      <formula>$M$16&lt;&gt;""</formula>
    </cfRule>
    <cfRule type="expression" dxfId="8565" priority="71">
      <formula>Q16=TODAY()</formula>
    </cfRule>
    <cfRule type="expression" dxfId="8564" priority="73">
      <formula>OR(L15&lt;=TODAY()-2,Q17&lt;=TODAY()-2)</formula>
    </cfRule>
    <cfRule type="expression" dxfId="8563" priority="74">
      <formula>OR($M$9+$O$9+$Q$9=$Q$8,$M$14+$O$14+$Q$14=$Q$8,TODAY()&gt;=$L$27-2)</formula>
    </cfRule>
  </conditionalFormatting>
  <conditionalFormatting sqref="E17:F17">
    <cfRule type="expression" dxfId="8562" priority="69">
      <formula>OR(D15&lt;=TODAY()-2,I17&lt;=TODAY()-2)</formula>
    </cfRule>
    <cfRule type="expression" dxfId="8561" priority="78">
      <formula>OR($E$9+$G$9+$I$9=$I$8,$E$14+$G$14+$I$14=$I$8,TODAY()&gt;=$D$15-2)</formula>
    </cfRule>
  </conditionalFormatting>
  <conditionalFormatting sqref="Q4:Q5">
    <cfRule type="expression" dxfId="8560" priority="51">
      <formula>AND($Q$5&lt;&gt;"",TODAY()&gt;=$Q$5,$Q4="")</formula>
    </cfRule>
    <cfRule type="timePeriod" dxfId="8559" priority="58" timePeriod="tomorrow">
      <formula>FLOOR(Q4,1)=TODAY()+1</formula>
    </cfRule>
  </conditionalFormatting>
  <conditionalFormatting sqref="I16:I17">
    <cfRule type="expression" dxfId="8558" priority="49">
      <formula>AND($I$17&lt;&gt;"",TODAY()&gt;=$I$17,$I16="")</formula>
    </cfRule>
    <cfRule type="timePeriod" dxfId="8557" priority="60" timePeriod="tomorrow">
      <formula>FLOOR(I16,1)=TODAY()+1</formula>
    </cfRule>
  </conditionalFormatting>
  <conditionalFormatting sqref="Q16:Q17">
    <cfRule type="expression" dxfId="8556" priority="47">
      <formula>AND($Q$17&lt;&gt;"",TODAY()&gt;=$Q$17,$Q16="")</formula>
    </cfRule>
    <cfRule type="timePeriod" dxfId="8555" priority="56" timePeriod="tomorrow">
      <formula>FLOOR(Q16,1)=TODAY()+1</formula>
    </cfRule>
  </conditionalFormatting>
  <conditionalFormatting sqref="I4">
    <cfRule type="expression" dxfId="8554" priority="44">
      <formula>$I$5&lt;&gt;""</formula>
    </cfRule>
    <cfRule type="expression" dxfId="8553" priority="45">
      <formula>$I$5&lt;&gt;""</formula>
    </cfRule>
  </conditionalFormatting>
  <conditionalFormatting sqref="E6:I6">
    <cfRule type="expression" dxfId="8552" priority="38">
      <formula>AND($H$7="",D6&lt;&gt;"",E6="")</formula>
    </cfRule>
  </conditionalFormatting>
  <conditionalFormatting sqref="M6:Q6">
    <cfRule type="expression" dxfId="8551" priority="37">
      <formula>AND($P$7="",L6&lt;&gt;"",M6="")</formula>
    </cfRule>
  </conditionalFormatting>
  <conditionalFormatting sqref="E18:I18">
    <cfRule type="expression" dxfId="8550" priority="36">
      <formula>AND($H$19="",D18&lt;&gt;"",E18="")</formula>
    </cfRule>
  </conditionalFormatting>
  <conditionalFormatting sqref="M18:Q18">
    <cfRule type="expression" dxfId="8549" priority="35">
      <formula>AND($P$19="",L18&lt;&gt;"",M18="")</formula>
    </cfRule>
  </conditionalFormatting>
  <conditionalFormatting sqref="I30">
    <cfRule type="cellIs" dxfId="8548" priority="3" operator="lessThan">
      <formula>1</formula>
    </cfRule>
  </conditionalFormatting>
  <conditionalFormatting sqref="G32:H33">
    <cfRule type="timePeriod" dxfId="8547" priority="12" timePeriod="today">
      <formula>FLOOR(G32,1)=TODAY()</formula>
    </cfRule>
  </conditionalFormatting>
  <conditionalFormatting sqref="Q30">
    <cfRule type="cellIs" dxfId="8546" priority="7" operator="lessThan">
      <formula>1</formula>
    </cfRule>
    <cfRule type="expression" dxfId="8545" priority="11">
      <formula>M30</formula>
    </cfRule>
  </conditionalFormatting>
  <conditionalFormatting sqref="O32:P32">
    <cfRule type="timePeriod" dxfId="8544" priority="10" timePeriod="today">
      <formula>FLOOR(O32,1)=TODAY()</formula>
    </cfRule>
  </conditionalFormatting>
  <conditionalFormatting sqref="O33:P33">
    <cfRule type="timePeriod" dxfId="8543" priority="9" timePeriod="today">
      <formula>FLOOR(O33,1)=TODAY()</formula>
    </cfRule>
  </conditionalFormatting>
  <conditionalFormatting sqref="Q29">
    <cfRule type="cellIs" dxfId="8542" priority="8" operator="lessThan">
      <formula>1</formula>
    </cfRule>
  </conditionalFormatting>
  <conditionalFormatting sqref="Q32">
    <cfRule type="cellIs" dxfId="8541" priority="6" operator="lessThan">
      <formula>1</formula>
    </cfRule>
  </conditionalFormatting>
  <conditionalFormatting sqref="Q33">
    <cfRule type="cellIs" dxfId="8540" priority="5" operator="lessThan">
      <formula>1</formula>
    </cfRule>
  </conditionalFormatting>
  <conditionalFormatting sqref="I29">
    <cfRule type="cellIs" dxfId="8539" priority="4" operator="lessThan">
      <formula>1</formula>
    </cfRule>
  </conditionalFormatting>
  <conditionalFormatting sqref="I32">
    <cfRule type="cellIs" dxfId="8538" priority="2" operator="lessThan">
      <formula>1</formula>
    </cfRule>
  </conditionalFormatting>
  <conditionalFormatting sqref="I33">
    <cfRule type="cellIs" dxfId="8537" priority="1" operator="lessThan">
      <formula>1</formula>
    </cfRule>
  </conditionalFormatting>
  <dataValidations count="2">
    <dataValidation type="list" allowBlank="1" showInputMessage="1" showErrorMessage="1" sqref="E5:F5 M5:N5 E17:F17 M17:N17" xr:uid="{EDE96DCA-06D6-4A92-AEDB-A3CF1BED6A71}">
      <formula1>Mâles</formula1>
    </dataValidation>
    <dataValidation type="list" allowBlank="1" showInputMessage="1" showErrorMessage="1" sqref="E4:F4 M4:N4 E16:F16 M16:N16" xr:uid="{DD8ECF7E-479E-4E6A-AD3A-B37CDDEBABE9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11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74ACFE0-A7D4-40BC-8D96-CA079B55D9CF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45D0FA47-50A7-4945-8AF8-584E53268E41}">
          <x14:formula1>
            <xm:f>Liste!$G$2:$G$6</xm:f>
          </x14:formula1>
          <xm:sqref>F9 N9 N21 F21</xm:sqref>
        </x14:dataValidation>
        <x14:dataValidation type="list" allowBlank="1" showInputMessage="1" showErrorMessage="1" xr:uid="{1F6328C8-15C3-4FB5-8393-74FF6773D776}">
          <x14:formula1>
            <xm:f>Liste!$F$2:$F$6</xm:f>
          </x14:formula1>
          <xm:sqref>H9 P9 P21 H21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25" sqref="O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8536" priority="417" timePeriod="today">
      <formula>FLOOR(F7,1)=TODAY()</formula>
    </cfRule>
  </conditionalFormatting>
  <conditionalFormatting sqref="F19">
    <cfRule type="timePeriod" dxfId="8535" priority="416" timePeriod="today">
      <formula>FLOOR(F19,1)=TODAY()</formula>
    </cfRule>
  </conditionalFormatting>
  <conditionalFormatting sqref="D38 G38">
    <cfRule type="timePeriod" dxfId="8534" priority="415" timePeriod="today">
      <formula>FLOOR(D38,1)=TODAY()</formula>
    </cfRule>
  </conditionalFormatting>
  <conditionalFormatting sqref="D49 G49 E44:F44 D42:E42 F41 H41">
    <cfRule type="timePeriod" dxfId="8533" priority="412" timePeriod="today">
      <formula>FLOOR(D41,1)=TODAY()</formula>
    </cfRule>
  </conditionalFormatting>
  <conditionalFormatting sqref="H41:I41">
    <cfRule type="expression" dxfId="8532" priority="411">
      <formula>D41</formula>
    </cfRule>
  </conditionalFormatting>
  <conditionalFormatting sqref="D41">
    <cfRule type="timePeriod" dxfId="8531" priority="410" timePeriod="today">
      <formula>FLOOR(D41,1)=TODAY()</formula>
    </cfRule>
  </conditionalFormatting>
  <conditionalFormatting sqref="N7">
    <cfRule type="timePeriod" dxfId="8530" priority="409" timePeriod="today">
      <formula>FLOOR(N7,1)=TODAY()</formula>
    </cfRule>
  </conditionalFormatting>
  <conditionalFormatting sqref="N19">
    <cfRule type="timePeriod" dxfId="8529" priority="408" timePeriod="today">
      <formula>FLOOR(N19,1)=TODAY()</formula>
    </cfRule>
  </conditionalFormatting>
  <conditionalFormatting sqref="Q20">
    <cfRule type="expression" dxfId="8528" priority="407">
      <formula>O20=(M21+O21+Q21)</formula>
    </cfRule>
  </conditionalFormatting>
  <conditionalFormatting sqref="D7">
    <cfRule type="timePeriod" dxfId="8527" priority="293" timePeriod="today">
      <formula>FLOOR(D7,1)=TODAY()</formula>
    </cfRule>
    <cfRule type="expression" dxfId="8526" priority="397">
      <formula>AND(D7&gt;=TODAY(),D7&lt;=TODAY()+1)</formula>
    </cfRule>
  </conditionalFormatting>
  <conditionalFormatting sqref="D7:E7">
    <cfRule type="expression" dxfId="8525" priority="253">
      <formula>$H7&lt;&gt;""</formula>
    </cfRule>
    <cfRule type="expression" dxfId="8524" priority="406">
      <formula>AND(TODAY()&gt;=$D$6+4,$H$7&lt;&gt;"")</formula>
    </cfRule>
  </conditionalFormatting>
  <conditionalFormatting sqref="D8:E8">
    <cfRule type="expression" dxfId="8523" priority="396">
      <formula>$I8&lt;&gt;""</formula>
    </cfRule>
    <cfRule type="timePeriod" dxfId="8522" priority="402" timePeriod="today">
      <formula>FLOOR(D8,1)=TODAY()</formula>
    </cfRule>
    <cfRule type="expression" dxfId="8521" priority="403">
      <formula>AND(D8&gt;=TODAY(),D8&lt;=TODAY()+1)</formula>
    </cfRule>
    <cfRule type="expression" dxfId="8520" priority="404">
      <formula>$H$7&lt;&gt;""</formula>
    </cfRule>
    <cfRule type="expression" dxfId="8519" priority="405">
      <formula>($E$9+$G$9+$I$9)=$G$8</formula>
    </cfRule>
  </conditionalFormatting>
  <conditionalFormatting sqref="E10:F10">
    <cfRule type="expression" dxfId="8518" priority="222">
      <formula>AND(SUM(E9,G9,I9)&lt;&gt;0,SUM(E9,G9,I9)=G8)</formula>
    </cfRule>
    <cfRule type="expression" dxfId="8517" priority="398">
      <formula>$H10&lt;&gt;""</formula>
    </cfRule>
    <cfRule type="timePeriod" dxfId="8516" priority="399" timePeriod="today">
      <formula>FLOOR(E10,1)=TODAY()</formula>
    </cfRule>
    <cfRule type="expression" dxfId="8515" priority="400">
      <formula>AND(E10&gt;=TODAY(),E10&lt;=TODAY()+1)</formula>
    </cfRule>
    <cfRule type="expression" dxfId="8514" priority="401">
      <formula>$I$8&lt;&gt;""</formula>
    </cfRule>
  </conditionalFormatting>
  <conditionalFormatting sqref="D12:I12">
    <cfRule type="timePeriod" dxfId="8513" priority="109" timePeriod="tomorrow">
      <formula>FLOOR(D12,1)=TODAY()+1</formula>
    </cfRule>
    <cfRule type="expression" dxfId="8512" priority="110">
      <formula>D$13&lt;&gt;""</formula>
    </cfRule>
    <cfRule type="expression" dxfId="8511" priority="111">
      <formula>D$12&lt;=TODAY()</formula>
    </cfRule>
  </conditionalFormatting>
  <conditionalFormatting sqref="D13:I13">
    <cfRule type="expression" dxfId="8510" priority="159">
      <formula>AND(D11&lt;&gt;"",YEAR($D11)=2019)</formula>
    </cfRule>
    <cfRule type="expression" dxfId="8509" priority="252">
      <formula>AND(D11&lt;&gt;"",YEAR($D11)=2020)</formula>
    </cfRule>
    <cfRule type="expression" dxfId="8508" priority="391">
      <formula>AND($D$11&lt;&gt;"",YEAR($D11)=2021)</formula>
    </cfRule>
    <cfRule type="expression" dxfId="8507" priority="392">
      <formula>AND(D11&lt;&gt;"",YEAR($D11)=2022)</formula>
    </cfRule>
    <cfRule type="expression" dxfId="8506" priority="393">
      <formula>AND(D11&lt;&gt;"",YEAR($D11)=2023)</formula>
    </cfRule>
    <cfRule type="expression" dxfId="8505" priority="394">
      <formula>AND(D11&lt;&gt;"",YEAR($D11)=2018)</formula>
    </cfRule>
  </conditionalFormatting>
  <conditionalFormatting sqref="D15">
    <cfRule type="expression" dxfId="8504" priority="126">
      <formula>AND(D15&gt;=TODAY(),D15&lt;=TODAY()+2)</formula>
    </cfRule>
    <cfRule type="expression" dxfId="8503" priority="151">
      <formula>AND(TODAY()&gt;=$H$10+6,TODAY()&lt;=$D$15-2)</formula>
    </cfRule>
  </conditionalFormatting>
  <conditionalFormatting sqref="I15">
    <cfRule type="cellIs" dxfId="8502" priority="301" operator="lessThan">
      <formula>1</formula>
    </cfRule>
  </conditionalFormatting>
  <conditionalFormatting sqref="I15">
    <cfRule type="expression" dxfId="8501" priority="390">
      <formula>IF(AND(E14="",G14="",I14="",(D11:I11)=""),"",IF(E14+G14+I14&lt;&gt;SUM(D11:I11),G15&lt;=TODAY()))</formula>
    </cfRule>
  </conditionalFormatting>
  <conditionalFormatting sqref="H7:I7">
    <cfRule type="expression" dxfId="8500" priority="387">
      <formula>$D8&lt;&gt;""</formula>
    </cfRule>
    <cfRule type="expression" dxfId="8499" priority="388">
      <formula>AND(H7="",D7&lt;&gt;"",D7&lt;=TODAY())</formula>
    </cfRule>
    <cfRule type="timePeriod" dxfId="8498" priority="389" timePeriod="today">
      <formula>FLOOR(H7,1)=TODAY()</formula>
    </cfRule>
  </conditionalFormatting>
  <conditionalFormatting sqref="I8">
    <cfRule type="expression" dxfId="8497" priority="386">
      <formula>G8=(E9+G9+I9)</formula>
    </cfRule>
  </conditionalFormatting>
  <conditionalFormatting sqref="H10">
    <cfRule type="expression" dxfId="8496" priority="382">
      <formula>(E9+G9+I9)=G8</formula>
    </cfRule>
  </conditionalFormatting>
  <conditionalFormatting sqref="H10:I10">
    <cfRule type="expression" dxfId="8495" priority="383">
      <formula>AND(H10="",E10&lt;&gt;"",E10&lt;=TODAY())</formula>
    </cfRule>
    <cfRule type="notContainsBlanks" dxfId="8494" priority="384">
      <formula>LEN(TRIM(H10))&gt;0</formula>
    </cfRule>
    <cfRule type="expression" dxfId="8493" priority="385">
      <formula>E10=TODAY()</formula>
    </cfRule>
  </conditionalFormatting>
  <conditionalFormatting sqref="D19">
    <cfRule type="timePeriod" dxfId="8492" priority="291" timePeriod="today">
      <formula>FLOOR(D19,1)=TODAY()</formula>
    </cfRule>
    <cfRule type="expression" dxfId="8491" priority="369">
      <formula>AND(D19&gt;=TODAY(),D19&lt;=TODAY()+1)</formula>
    </cfRule>
  </conditionalFormatting>
  <conditionalFormatting sqref="D19:E19">
    <cfRule type="expression" dxfId="8490" priority="283">
      <formula>$H19&lt;&gt;""</formula>
    </cfRule>
    <cfRule type="expression" dxfId="8489" priority="377">
      <formula>AND(TODAY()&gt;=$D$18+4,$H$19&lt;&gt;"")</formula>
    </cfRule>
  </conditionalFormatting>
  <conditionalFormatting sqref="D20">
    <cfRule type="expression" dxfId="8488" priority="376">
      <formula>AND(D20&gt;=TODAY(),D20&lt;=TODAY()+1)</formula>
    </cfRule>
  </conditionalFormatting>
  <conditionalFormatting sqref="D20:E20">
    <cfRule type="expression" dxfId="8487" priority="374">
      <formula>$I20&lt;&gt;""</formula>
    </cfRule>
    <cfRule type="timePeriod" dxfId="8486" priority="375" timePeriod="today">
      <formula>FLOOR(D20,1)=TODAY()</formula>
    </cfRule>
    <cfRule type="expression" dxfId="8485" priority="378">
      <formula>$H$19&lt;&gt;""</formula>
    </cfRule>
    <cfRule type="expression" dxfId="8484" priority="379">
      <formula>($E$21+$G$21+$I$21)=$G$20</formula>
    </cfRule>
  </conditionalFormatting>
  <conditionalFormatting sqref="E22:F22">
    <cfRule type="expression" dxfId="8483" priority="300">
      <formula>AND(SUM(E21,G21,I21)&lt;&gt;0,SUM(E21,G21,I21)=G20)</formula>
    </cfRule>
    <cfRule type="expression" dxfId="8482" priority="370">
      <formula>$H22&lt;&gt;""</formula>
    </cfRule>
    <cfRule type="timePeriod" dxfId="8481" priority="371" timePeriod="today">
      <formula>FLOOR(E22,1)=TODAY()</formula>
    </cfRule>
    <cfRule type="expression" dxfId="8480" priority="372">
      <formula>AND(E22&gt;=TODAY(),E22&lt;=TODAY()+1)</formula>
    </cfRule>
    <cfRule type="expression" dxfId="8479" priority="373">
      <formula>$I$20&lt;&gt;""</formula>
    </cfRule>
  </conditionalFormatting>
  <conditionalFormatting sqref="D24:I24">
    <cfRule type="timePeriod" dxfId="8478" priority="133" timePeriod="tomorrow">
      <formula>FLOOR(D24,1)=TODAY()+1</formula>
    </cfRule>
    <cfRule type="expression" dxfId="8477" priority="138">
      <formula>D$24&lt;=TODAY()</formula>
    </cfRule>
  </conditionalFormatting>
  <conditionalFormatting sqref="D24:I24">
    <cfRule type="expression" dxfId="8476" priority="103">
      <formula>D$25&lt;&gt;""</formula>
    </cfRule>
  </conditionalFormatting>
  <conditionalFormatting sqref="D25:I25">
    <cfRule type="expression" dxfId="8475" priority="190">
      <formula>AND(D23&lt;&gt;"",YEAR($D23)=2018)</formula>
    </cfRule>
    <cfRule type="expression" dxfId="8474" priority="257">
      <formula>AND(D23&lt;&gt;"",YEAR($D23)=2019)</formula>
    </cfRule>
    <cfRule type="expression" dxfId="8473" priority="364">
      <formula>AND(D23&lt;&gt;"",YEAR($D23)=2020)</formula>
    </cfRule>
    <cfRule type="expression" dxfId="8472" priority="365">
      <formula>AND(D23&lt;&gt;"",YEAR($D23)=2021)</formula>
    </cfRule>
    <cfRule type="expression" dxfId="8471" priority="366">
      <formula>AND(D23&lt;&gt;"",YEAR($D23)=2022)</formula>
    </cfRule>
    <cfRule type="expression" dxfId="8470" priority="367">
      <formula>AND(D23&lt;&gt;"",YEAR($D23)=2023)</formula>
    </cfRule>
  </conditionalFormatting>
  <conditionalFormatting sqref="D27">
    <cfRule type="expression" dxfId="8469" priority="124">
      <formula>AND(D27&gt;=TODAY(),D27&lt;=TODAY()+2)</formula>
    </cfRule>
    <cfRule type="expression" dxfId="8468" priority="135">
      <formula>AND(TODAY()&gt;=$H$22+6,TODAY()&lt;=$D$27-2)</formula>
    </cfRule>
  </conditionalFormatting>
  <conditionalFormatting sqref="H19">
    <cfRule type="timePeriod" dxfId="8467" priority="362" timePeriod="today">
      <formula>FLOOR(H19,1)=TODAY()</formula>
    </cfRule>
  </conditionalFormatting>
  <conditionalFormatting sqref="H19:I19">
    <cfRule type="expression" dxfId="8466" priority="360">
      <formula>$D20&lt;&gt;""</formula>
    </cfRule>
    <cfRule type="expression" dxfId="8465" priority="361">
      <formula>AND(H19="",D19&lt;&gt;"",D19&lt;=TODAY())</formula>
    </cfRule>
  </conditionalFormatting>
  <conditionalFormatting sqref="I20">
    <cfRule type="expression" dxfId="8464" priority="359">
      <formula>G20=(E21+G21+I21)</formula>
    </cfRule>
  </conditionalFormatting>
  <conditionalFormatting sqref="H22:I22">
    <cfRule type="expression" dxfId="8463" priority="355">
      <formula>(E21+G21+I21)=G20</formula>
    </cfRule>
    <cfRule type="expression" dxfId="8462" priority="356">
      <formula>AND(H22="",E22&lt;&gt;"",E22&lt;=TODAY())</formula>
    </cfRule>
    <cfRule type="notContainsBlanks" dxfId="8461" priority="357">
      <formula>LEN(TRIM(H22))&gt;0</formula>
    </cfRule>
    <cfRule type="expression" dxfId="8460" priority="358">
      <formula>E22=TODAY()</formula>
    </cfRule>
  </conditionalFormatting>
  <conditionalFormatting sqref="I27">
    <cfRule type="cellIs" dxfId="8459" priority="353" operator="lessThan">
      <formula>1</formula>
    </cfRule>
  </conditionalFormatting>
  <conditionalFormatting sqref="I27">
    <cfRule type="expression" dxfId="8458" priority="354">
      <formula>IF(AND(E26="",G26="",I26="",(D23:I23)=""),"",IF(E26+G26+I26&lt;&gt;SUM(D23:I23),G27&lt;=TODAY()))</formula>
    </cfRule>
  </conditionalFormatting>
  <conditionalFormatting sqref="L7">
    <cfRule type="timePeriod" dxfId="8457" priority="290" timePeriod="today">
      <formula>FLOOR(L7,1)=TODAY()</formula>
    </cfRule>
    <cfRule type="expression" dxfId="8456" priority="299">
      <formula>AND(L7&gt;=TODAY(),L7&lt;=TODAY()+1)</formula>
    </cfRule>
  </conditionalFormatting>
  <conditionalFormatting sqref="L7:M7">
    <cfRule type="expression" dxfId="8455" priority="284">
      <formula>$P7&lt;&gt;""</formula>
    </cfRule>
    <cfRule type="expression" dxfId="8454" priority="349">
      <formula>AND(TODAY()&gt;=$L$6+4,$P$7&lt;&gt;"")</formula>
    </cfRule>
  </conditionalFormatting>
  <conditionalFormatting sqref="L8">
    <cfRule type="expression" dxfId="8453" priority="348">
      <formula>AND(L8&gt;=TODAY(),L8&lt;=TODAY()+1)</formula>
    </cfRule>
  </conditionalFormatting>
  <conditionalFormatting sqref="L8:M8">
    <cfRule type="expression" dxfId="8452" priority="346">
      <formula>$O7&lt;&gt;""</formula>
    </cfRule>
    <cfRule type="timePeriod" dxfId="8451" priority="347" timePeriod="today">
      <formula>FLOOR(L8,1)=TODAY()</formula>
    </cfRule>
    <cfRule type="expression" dxfId="8450" priority="350">
      <formula>$P$7&lt;&gt;""</formula>
    </cfRule>
    <cfRule type="expression" dxfId="8449" priority="351">
      <formula>($M$9+$O$9+$Q$9)=$O$8</formula>
    </cfRule>
  </conditionalFormatting>
  <conditionalFormatting sqref="M10:N10">
    <cfRule type="expression" dxfId="8448" priority="297">
      <formula>"ET(SOMME(M8;O8;Q8)&lt;&gt;0;SOMME(M8;O8;Q9)=O7)  "</formula>
    </cfRule>
    <cfRule type="expression" dxfId="8447" priority="342">
      <formula>$P10&lt;&gt;""</formula>
    </cfRule>
    <cfRule type="timePeriod" dxfId="8446" priority="343" timePeriod="today">
      <formula>FLOOR(M10,1)=TODAY()</formula>
    </cfRule>
    <cfRule type="expression" dxfId="8445" priority="344">
      <formula>AND(M10&gt;=TODAY(),M10&lt;=TODAY()+1)</formula>
    </cfRule>
    <cfRule type="expression" dxfId="8444" priority="345">
      <formula>$Q$8&lt;&gt;""</formula>
    </cfRule>
  </conditionalFormatting>
  <conditionalFormatting sqref="L13:Q13">
    <cfRule type="expression" dxfId="8443" priority="179">
      <formula>AND(L11&lt;&gt;"",YEAR($L11)=2018)</formula>
    </cfRule>
    <cfRule type="expression" dxfId="8442" priority="239">
      <formula>AND(L11&lt;&gt;"",YEAR($L11)=2019)</formula>
    </cfRule>
    <cfRule type="expression" dxfId="8441" priority="338">
      <formula>AND(L11&lt;&gt;"",YEAR($L11)=2020)</formula>
    </cfRule>
    <cfRule type="expression" dxfId="8440" priority="339">
      <formula>AND(L11&lt;&gt;"",YEAR($L11)=2021)</formula>
    </cfRule>
    <cfRule type="expression" dxfId="8439" priority="340">
      <formula>AND(L11&lt;&gt;"",YEAR($L11)=2022)</formula>
    </cfRule>
    <cfRule type="expression" dxfId="8438" priority="341">
      <formula>AND(L11&lt;&gt;"",YEAR($L11)=2023)</formula>
    </cfRule>
  </conditionalFormatting>
  <conditionalFormatting sqref="L15">
    <cfRule type="expression" dxfId="8437" priority="125">
      <formula>AND(L15&gt;=TODAY(),L15&lt;=TODAY()+2)</formula>
    </cfRule>
    <cfRule type="expression" dxfId="8436" priority="139">
      <formula>AND(TODAY()&gt;=$P$10+6,TODAY()&lt;=$L$15-2)</formula>
    </cfRule>
  </conditionalFormatting>
  <conditionalFormatting sqref="P7">
    <cfRule type="timePeriod" dxfId="8435" priority="336" timePeriod="today">
      <formula>FLOOR(P7,1)=TODAY()</formula>
    </cfRule>
  </conditionalFormatting>
  <conditionalFormatting sqref="P7:Q7">
    <cfRule type="expression" dxfId="8434" priority="334">
      <formula>$L8&lt;&gt;""</formula>
    </cfRule>
    <cfRule type="expression" dxfId="8433" priority="335">
      <formula>AND(P7="",L7&lt;&gt;"",L7&lt;=TODAY())</formula>
    </cfRule>
  </conditionalFormatting>
  <conditionalFormatting sqref="Q8">
    <cfRule type="expression" dxfId="8432" priority="333">
      <formula>O8=(M9+O9+Q9)</formula>
    </cfRule>
  </conditionalFormatting>
  <conditionalFormatting sqref="P10:Q10">
    <cfRule type="expression" dxfId="8431" priority="329">
      <formula>(M9+O9+Q9)=O8</formula>
    </cfRule>
    <cfRule type="expression" dxfId="8430" priority="330">
      <formula>AND(P10="",M10&lt;&gt;"",M10&lt;=TODAY())</formula>
    </cfRule>
    <cfRule type="notContainsBlanks" dxfId="8429" priority="331">
      <formula>LEN(TRIM(P10))&gt;0</formula>
    </cfRule>
    <cfRule type="expression" dxfId="8428" priority="332">
      <formula>M10=TODAY()</formula>
    </cfRule>
  </conditionalFormatting>
  <conditionalFormatting sqref="Q15">
    <cfRule type="cellIs" dxfId="8427" priority="327" operator="lessThan">
      <formula>1</formula>
    </cfRule>
  </conditionalFormatting>
  <conditionalFormatting sqref="Q15">
    <cfRule type="expression" dxfId="8426" priority="328">
      <formula>IF(AND(M14="",O14="",Q14="",(L11:Q11)=""),"",IF(M14+O14+Q14&lt;&gt;SUM(L11:Q11),O15&lt;=TODAY()))</formula>
    </cfRule>
  </conditionalFormatting>
  <conditionalFormatting sqref="L19">
    <cfRule type="timePeriod" dxfId="8425" priority="289" timePeriod="today">
      <formula>FLOOR(L19,1)=TODAY()</formula>
    </cfRule>
    <cfRule type="expression" dxfId="8424" priority="296">
      <formula>AND(L19&gt;=TODAY(),L19&lt;=TODAY()+1)</formula>
    </cfRule>
  </conditionalFormatting>
  <conditionalFormatting sqref="L19:M19">
    <cfRule type="expression" dxfId="8423" priority="282">
      <formula>$P19&lt;&gt;""</formula>
    </cfRule>
    <cfRule type="expression" dxfId="8422" priority="323">
      <formula>AND(TODAY()&gt;=$L$18+4,$P$19&lt;&gt;"")</formula>
    </cfRule>
  </conditionalFormatting>
  <conditionalFormatting sqref="L20:M20">
    <cfRule type="expression" dxfId="8421" priority="320">
      <formula>$Q20&lt;&gt;""</formula>
    </cfRule>
    <cfRule type="timePeriod" dxfId="8420" priority="321" timePeriod="today">
      <formula>FLOOR(L20,1)=TODAY()</formula>
    </cfRule>
    <cfRule type="expression" dxfId="8419" priority="322">
      <formula>AND(L20&gt;=TODAY(),L20&lt;=TODAY()+1)</formula>
    </cfRule>
    <cfRule type="expression" dxfId="8418" priority="324">
      <formula>$P$19&lt;&gt;""</formula>
    </cfRule>
    <cfRule type="expression" dxfId="8417" priority="325">
      <formula>($M$21+$O$21+$Q$21)=$O$20</formula>
    </cfRule>
  </conditionalFormatting>
  <conditionalFormatting sqref="M22:N22">
    <cfRule type="expression" dxfId="8416" priority="294">
      <formula>AND(SUM(M21,O21,Q21)&lt;&gt;0,SUM(M21,O21,Q21)=O20)</formula>
    </cfRule>
    <cfRule type="expression" dxfId="8415" priority="316">
      <formula>$P22&lt;&gt;""</formula>
    </cfRule>
    <cfRule type="timePeriod" dxfId="8414" priority="317" timePeriod="today">
      <formula>FLOOR(M22,1)=TODAY()</formula>
    </cfRule>
    <cfRule type="expression" dxfId="8413" priority="318">
      <formula>AND(M22&gt;=TODAY(),M22&lt;=TODAY()+1)</formula>
    </cfRule>
    <cfRule type="expression" dxfId="8412" priority="319">
      <formula>$Q$20&lt;&gt;""</formula>
    </cfRule>
  </conditionalFormatting>
  <conditionalFormatting sqref="L25:Q25">
    <cfRule type="expression" dxfId="8411" priority="153">
      <formula>AND(L23&lt;&gt;"",YEAR($L23)=2023)</formula>
    </cfRule>
    <cfRule type="expression" dxfId="8410" priority="226">
      <formula>AND(L23&lt;&gt;"",YEAR($L23)=2022)</formula>
    </cfRule>
    <cfRule type="expression" dxfId="8409" priority="312">
      <formula>AND(L23&lt;&gt;"",YEAR($L23)=2021)</formula>
    </cfRule>
    <cfRule type="expression" dxfId="8408" priority="313">
      <formula>AND(L23&lt;&gt;"",YEAR($L23)=2020)</formula>
    </cfRule>
    <cfRule type="expression" dxfId="8407" priority="314">
      <formula>AND(L23&lt;&gt;"",YEAR($L23)=2019)</formula>
    </cfRule>
    <cfRule type="expression" dxfId="8406" priority="315">
      <formula>AND(L23&lt;&gt;"",YEAR($L23)=2018)</formula>
    </cfRule>
  </conditionalFormatting>
  <conditionalFormatting sqref="L27">
    <cfRule type="expression" dxfId="8405" priority="127">
      <formula>AND(L27&gt;=TODAY(),L27&lt;=TODAY()+2)</formula>
    </cfRule>
    <cfRule type="expression" dxfId="8404" priority="175">
      <formula>AND(TODAY()&gt;=$P$22+6,TODAY()&lt;=$L$27-2)</formula>
    </cfRule>
  </conditionalFormatting>
  <conditionalFormatting sqref="P19">
    <cfRule type="timePeriod" dxfId="8403" priority="310" timePeriod="today">
      <formula>FLOOR(P19,1)=TODAY()</formula>
    </cfRule>
  </conditionalFormatting>
  <conditionalFormatting sqref="P19:Q19">
    <cfRule type="expression" dxfId="8402" priority="308">
      <formula>$L20&lt;&gt;""</formula>
    </cfRule>
    <cfRule type="expression" dxfId="8401" priority="309">
      <formula>AND(P19="",L19&lt;&gt;"",L19&lt;=TODAY())</formula>
    </cfRule>
  </conditionalFormatting>
  <conditionalFormatting sqref="P22:Q22">
    <cfRule type="expression" dxfId="8400" priority="304">
      <formula>(M21+O21+Q21)=O20</formula>
    </cfRule>
    <cfRule type="expression" dxfId="8399" priority="305">
      <formula>AND(P22="",M22&lt;&gt;"",M22&lt;=TODAY())</formula>
    </cfRule>
    <cfRule type="notContainsBlanks" dxfId="8398" priority="306">
      <formula>LEN(TRIM(P22))&gt;0</formula>
    </cfRule>
    <cfRule type="expression" dxfId="8397" priority="307">
      <formula>M22=TODAY()</formula>
    </cfRule>
  </conditionalFormatting>
  <conditionalFormatting sqref="Q27">
    <cfRule type="cellIs" dxfId="8396" priority="302" operator="lessThan">
      <formula>1</formula>
    </cfRule>
  </conditionalFormatting>
  <conditionalFormatting sqref="Q27">
    <cfRule type="expression" dxfId="8395" priority="303">
      <formula>IF(AND(M26="",O26="",Q26="",(L23:Q23)=""),"",IF(M26+O26+Q26&lt;&gt;SUM(L23:Q23),O27&lt;=TODAY()))</formula>
    </cfRule>
  </conditionalFormatting>
  <conditionalFormatting sqref="D6:I15">
    <cfRule type="expression" dxfId="8394" priority="207">
      <formula>AND(($E$14+$G$14+$I$14)&lt;&gt;"",COUNTA($D$11:$I$11)&gt;0,COUNTA($D$11:$I$11)=($E$14+$G$14+$I$14))</formula>
    </cfRule>
  </conditionalFormatting>
  <conditionalFormatting sqref="D18:I27">
    <cfRule type="expression" dxfId="8393" priority="154">
      <formula>AND(($E$26+$G$26+$I$26)&lt;&gt;"",COUNTA($D$23:$I$23)&gt;0,COUNTA($D$23:$I$23)=($E$26+$G$26+$I$26))</formula>
    </cfRule>
  </conditionalFormatting>
  <conditionalFormatting sqref="L12:Q12">
    <cfRule type="timePeriod" dxfId="8392" priority="140" timePeriod="tomorrow">
      <formula>FLOOR(L12,1)=TODAY()+1</formula>
    </cfRule>
    <cfRule type="expression" dxfId="8391" priority="142">
      <formula>L$12&lt;=TODAY()</formula>
    </cfRule>
  </conditionalFormatting>
  <conditionalFormatting sqref="L12:Q12">
    <cfRule type="expression" dxfId="8390" priority="97">
      <formula>L$13&lt;&gt;""</formula>
    </cfRule>
  </conditionalFormatting>
  <conditionalFormatting sqref="L6:Q15">
    <cfRule type="expression" dxfId="8389" priority="156">
      <formula>AND(($M$14+$O$14+$Q$14)&lt;&gt;"",COUNTA($L$11:$Q$11)&gt;0,COUNTA($L$11:$Q$11)=($M$14+$O$14+$Q$14))</formula>
    </cfRule>
  </conditionalFormatting>
  <conditionalFormatting sqref="L24:Q24">
    <cfRule type="expression" dxfId="8388" priority="129">
      <formula>L$24&lt;=TODAY()</formula>
    </cfRule>
    <cfRule type="timePeriod" dxfId="8387" priority="166" timePeriod="tomorrow">
      <formula>FLOOR(L24,1)=TODAY()+1</formula>
    </cfRule>
  </conditionalFormatting>
  <conditionalFormatting sqref="L24:Q24">
    <cfRule type="expression" dxfId="8386" priority="91">
      <formula>L$25&lt;&gt;""</formula>
    </cfRule>
  </conditionalFormatting>
  <conditionalFormatting sqref="L18:Q27">
    <cfRule type="expression" dxfId="8385" priority="152">
      <formula>AND(($M$26+$O$26+$Q$26)&lt;&gt;"",COUNTA($L$23:$Q$23)&gt;0,COUNTA($L$23:$Q$23)=($M$26+$O$26+$Q$26))</formula>
    </cfRule>
  </conditionalFormatting>
  <conditionalFormatting sqref="D6:I10">
    <cfRule type="expression" dxfId="8384" priority="150">
      <formula>AND($E$9&lt;&gt;"",$G$9&lt;&gt;"",$I$9&lt;&gt;"",$G$8&lt;&gt;"",$E$9+$G$9+$I$9=$G$8)</formula>
    </cfRule>
  </conditionalFormatting>
  <conditionalFormatting sqref="D18:I22">
    <cfRule type="expression" dxfId="8383" priority="147">
      <formula>AND($E$21&lt;&gt;"",$G$21&lt;&gt;"",$I$21&lt;&gt;"",$G$20&lt;&gt;"",$E$21+$G$21+$I$21=$G$20)</formula>
    </cfRule>
  </conditionalFormatting>
  <conditionalFormatting sqref="L6:Q10">
    <cfRule type="expression" dxfId="8382" priority="149">
      <formula>AND($M$9&lt;&gt;"",$O$9&lt;&gt;"",$Q$9&lt;&gt;"",$O$8&lt;&gt;"",$M$9+$O$9+$Q$9=$O$8)</formula>
    </cfRule>
  </conditionalFormatting>
  <conditionalFormatting sqref="L18:Q22">
    <cfRule type="expression" dxfId="8381" priority="145">
      <formula>AND($M$21&lt;&gt;"",$O$21&lt;&gt;"",$Q$21&lt;&gt;"",$O$20&lt;&gt;"",$M$21+$O$21+$Q$21=$O$20)</formula>
    </cfRule>
  </conditionalFormatting>
  <conditionalFormatting sqref="M5:N5">
    <cfRule type="expression" dxfId="8380" priority="84">
      <formula>$M$5&lt;&gt;""</formula>
    </cfRule>
    <cfRule type="expression" dxfId="8379" priority="89">
      <formula>OR(D27&lt;=TODAY()-2,Q5&lt;=TODAY()-2)</formula>
    </cfRule>
    <cfRule type="expression" dxfId="8378" priority="286">
      <formula>$M$4&lt;&gt;""</formula>
    </cfRule>
    <cfRule type="expression" dxfId="8377" priority="288">
      <formula>OR($E$21+$G$21+$I$21=$I$20,$E$26+$G$26+$I$26=$I$20,TODAY()&gt;=$D$27-2)</formula>
    </cfRule>
  </conditionalFormatting>
  <conditionalFormatting sqref="D6">
    <cfRule type="expression" dxfId="8376" priority="223">
      <formula>$D$6&lt;&gt;""</formula>
    </cfRule>
    <cfRule type="expression" dxfId="8375" priority="255">
      <formula>$I$5&lt;&gt;""</formula>
    </cfRule>
    <cfRule type="expression" dxfId="8374" priority="381">
      <formula>$D7=TODAY()</formula>
    </cfRule>
  </conditionalFormatting>
  <conditionalFormatting sqref="L6">
    <cfRule type="expression" dxfId="8373" priority="220">
      <formula>$L6&lt;&gt;""</formula>
    </cfRule>
    <cfRule type="expression" dxfId="8372" priority="250">
      <formula>$Q$4&lt;&gt;""</formula>
    </cfRule>
    <cfRule type="expression" dxfId="8371" priority="352">
      <formula>$L$7=TODAY()</formula>
    </cfRule>
  </conditionalFormatting>
  <conditionalFormatting sqref="D18">
    <cfRule type="expression" dxfId="8370" priority="271">
      <formula>$D$18&lt;&gt;""</formula>
    </cfRule>
    <cfRule type="expression" dxfId="8369" priority="380">
      <formula>$I16&lt;&gt;""</formula>
    </cfRule>
  </conditionalFormatting>
  <conditionalFormatting sqref="L18">
    <cfRule type="expression" dxfId="8368" priority="219">
      <formula>$L18&lt;&gt;""</formula>
    </cfRule>
    <cfRule type="expression" dxfId="8367" priority="237">
      <formula>$Q$16&lt;&gt;""</formula>
    </cfRule>
    <cfRule type="expression" dxfId="8366" priority="326">
      <formula>$L$19=TODAY()</formula>
    </cfRule>
  </conditionalFormatting>
  <conditionalFormatting sqref="E5">
    <cfRule type="expression" dxfId="8365" priority="277">
      <formula>$E5&lt;&gt;""</formula>
    </cfRule>
    <cfRule type="expression" dxfId="8364" priority="287">
      <formula>$E$4&lt;&gt;""</formula>
    </cfRule>
  </conditionalFormatting>
  <conditionalFormatting sqref="D11">
    <cfRule type="expression" dxfId="8363" priority="108">
      <formula>IF($I8&gt;=1,$H$10,"")</formula>
    </cfRule>
  </conditionalFormatting>
  <conditionalFormatting sqref="E11">
    <cfRule type="expression" dxfId="8362" priority="117">
      <formula>IF($I$8&gt;=2,$H$10,"")</formula>
    </cfRule>
    <cfRule type="expression" dxfId="8361" priority="197">
      <formula>$E11&lt;&gt;""</formula>
    </cfRule>
  </conditionalFormatting>
  <conditionalFormatting sqref="F11">
    <cfRule type="expression" dxfId="8360" priority="163">
      <formula>IF($I$8&gt;=3,$H$10,"")</formula>
    </cfRule>
    <cfRule type="expression" dxfId="8359" priority="203">
      <formula>$F$11&lt;&gt;""</formula>
    </cfRule>
  </conditionalFormatting>
  <conditionalFormatting sqref="G11">
    <cfRule type="expression" dxfId="8358" priority="193">
      <formula>IF($I$8&gt;=4,$H$10,"")</formula>
    </cfRule>
    <cfRule type="expression" dxfId="8357" priority="208">
      <formula>$G$11&lt;&gt;""</formula>
    </cfRule>
  </conditionalFormatting>
  <conditionalFormatting sqref="H11">
    <cfRule type="expression" dxfId="8356" priority="194">
      <formula>IF($I$8&gt;=5,$H$10,"")</formula>
    </cfRule>
    <cfRule type="expression" dxfId="8355" priority="209">
      <formula>$H$11&lt;&gt;""</formula>
    </cfRule>
  </conditionalFormatting>
  <conditionalFormatting sqref="I11">
    <cfRule type="expression" dxfId="8354" priority="195">
      <formula>IF($I$8&gt;=6,$H$10,"")</formula>
    </cfRule>
    <cfRule type="expression" dxfId="8353" priority="210">
      <formula>$I$11&lt;&gt;""</formula>
    </cfRule>
  </conditionalFormatting>
  <conditionalFormatting sqref="D23">
    <cfRule type="expression" dxfId="8352" priority="155">
      <formula>IF($I$20&gt;=1,$H$22,"")</formula>
    </cfRule>
  </conditionalFormatting>
  <conditionalFormatting sqref="E23">
    <cfRule type="expression" dxfId="8351" priority="189">
      <formula>IF($I$20&gt;=2,$H$22,"")</formula>
    </cfRule>
    <cfRule type="expression" dxfId="8350" priority="192">
      <formula>$E$23&lt;&gt;""</formula>
    </cfRule>
  </conditionalFormatting>
  <conditionalFormatting sqref="F23">
    <cfRule type="expression" dxfId="8349" priority="188">
      <formula>IF($I$20&gt;=3,$H$22,"")</formula>
    </cfRule>
    <cfRule type="expression" dxfId="8348" priority="198">
      <formula>$F$23&lt;&gt;""</formula>
    </cfRule>
  </conditionalFormatting>
  <conditionalFormatting sqref="G23">
    <cfRule type="expression" dxfId="8347" priority="187">
      <formula>IF($I$20&gt;=4,$H$22,"")</formula>
    </cfRule>
    <cfRule type="expression" dxfId="8346" priority="199">
      <formula>$G$23&lt;&gt;""</formula>
    </cfRule>
  </conditionalFormatting>
  <conditionalFormatting sqref="H23">
    <cfRule type="expression" dxfId="8345" priority="161">
      <formula>IF($I$20&gt;=5,$H$22,"")</formula>
    </cfRule>
    <cfRule type="expression" dxfId="8344" priority="200">
      <formula>$H$23&lt;&gt;""</formula>
    </cfRule>
  </conditionalFormatting>
  <conditionalFormatting sqref="I23">
    <cfRule type="expression" dxfId="8343" priority="102">
      <formula>IF($I$20&gt;=6,$H$22,"")</formula>
    </cfRule>
    <cfRule type="expression" dxfId="8342" priority="201">
      <formula>$I$23&lt;&gt;""</formula>
    </cfRule>
  </conditionalFormatting>
  <conditionalFormatting sqref="L11">
    <cfRule type="expression" dxfId="8341" priority="157">
      <formula>IF($Q8&gt;=1,$P$10,"")</formula>
    </cfRule>
  </conditionalFormatting>
  <conditionalFormatting sqref="M11">
    <cfRule type="expression" dxfId="8340" priority="96">
      <formula>IF($Q$8&gt;=2,$P$10,"")</formula>
    </cfRule>
    <cfRule type="expression" dxfId="8339" priority="181">
      <formula>$M$11&lt;&gt;""</formula>
    </cfRule>
  </conditionalFormatting>
  <conditionalFormatting sqref="N11">
    <cfRule type="expression" dxfId="8338" priority="162">
      <formula>IF($Q$8&gt;=3,$P$10,"")</formula>
    </cfRule>
    <cfRule type="expression" dxfId="8337" priority="182">
      <formula>$N$11&lt;&gt;""</formula>
    </cfRule>
  </conditionalFormatting>
  <conditionalFormatting sqref="O11">
    <cfRule type="expression" dxfId="8336" priority="178">
      <formula>IF($Q$8&gt;=4,$P$10,"")</formula>
    </cfRule>
    <cfRule type="expression" dxfId="8335" priority="183">
      <formula>$O$11&lt;&gt;""</formula>
    </cfRule>
  </conditionalFormatting>
  <conditionalFormatting sqref="P11">
    <cfRule type="expression" dxfId="8334" priority="177">
      <formula>IF($Q$8&gt;=5,$P$10,"")</formula>
    </cfRule>
    <cfRule type="expression" dxfId="8333" priority="184">
      <formula>$P$11&lt;&gt;""</formula>
    </cfRule>
  </conditionalFormatting>
  <conditionalFormatting sqref="Q11">
    <cfRule type="expression" dxfId="8332" priority="176">
      <formula>IF($Q$8&gt;=6,$P$10,"")</formula>
    </cfRule>
    <cfRule type="expression" dxfId="8331" priority="185">
      <formula>$Q$11&lt;&gt;""</formula>
    </cfRule>
  </conditionalFormatting>
  <conditionalFormatting sqref="L23">
    <cfRule type="expression" dxfId="8330" priority="167">
      <formula>IF($Q$20&gt;=1,$P$22,"")</formula>
    </cfRule>
  </conditionalFormatting>
  <conditionalFormatting sqref="M23">
    <cfRule type="expression" dxfId="8329" priority="90">
      <formula>IF($Q$20&gt;=2,$P$22,"")</formula>
    </cfRule>
    <cfRule type="expression" dxfId="8328" priority="168">
      <formula>$M$23&lt;&gt;""</formula>
    </cfRule>
  </conditionalFormatting>
  <conditionalFormatting sqref="N23">
    <cfRule type="expression" dxfId="8327" priority="165">
      <formula>IF($Q$20&gt;=3,$P$22,"")</formula>
    </cfRule>
    <cfRule type="expression" dxfId="8326" priority="169">
      <formula>$N$23&lt;&gt;""</formula>
    </cfRule>
  </conditionalFormatting>
  <conditionalFormatting sqref="O23">
    <cfRule type="expression" dxfId="8325" priority="164">
      <formula>IF($Q$20&gt;=4,$P$22,"")</formula>
    </cfRule>
    <cfRule type="expression" dxfId="8324" priority="170">
      <formula>$O$23&lt;&gt;""</formula>
    </cfRule>
  </conditionalFormatting>
  <conditionalFormatting sqref="P23">
    <cfRule type="expression" dxfId="8323" priority="160">
      <formula>IF($Q$20&gt;=5,$P$22,"")</formula>
    </cfRule>
    <cfRule type="expression" dxfId="8322" priority="171">
      <formula>$P$23&lt;&gt;""</formula>
    </cfRule>
  </conditionalFormatting>
  <conditionalFormatting sqref="Q23">
    <cfRule type="expression" dxfId="8321" priority="123">
      <formula>IF($Q$20&gt;=6,$P$22,"")</formula>
    </cfRule>
    <cfRule type="expression" dxfId="8320" priority="172">
      <formula>$Q$23&lt;&gt;""</formula>
    </cfRule>
  </conditionalFormatting>
  <conditionalFormatting sqref="D11:I11">
    <cfRule type="expression" dxfId="8319" priority="65">
      <formula>D$11&lt;&gt;""</formula>
    </cfRule>
    <cfRule type="expression" dxfId="8318" priority="196">
      <formula>$H$10&lt;=TODAY()-2</formula>
    </cfRule>
  </conditionalFormatting>
  <conditionalFormatting sqref="L11:Q11">
    <cfRule type="expression" dxfId="8317" priority="64">
      <formula>L$11&lt;&gt;""</formula>
    </cfRule>
    <cfRule type="expression" dxfId="8316" priority="180">
      <formula>$P$10&lt;=TODAY()-2</formula>
    </cfRule>
  </conditionalFormatting>
  <conditionalFormatting sqref="D23:I23">
    <cfRule type="expression" dxfId="8315" priority="63">
      <formula>D$23&lt;&gt;""</formula>
    </cfRule>
    <cfRule type="expression" dxfId="8314" priority="191">
      <formula>$H$22&lt;=TODAY()-2</formula>
    </cfRule>
  </conditionalFormatting>
  <conditionalFormatting sqref="L23:Q23">
    <cfRule type="expression" dxfId="8313" priority="62">
      <formula>L$23&lt;&gt;""</formula>
    </cfRule>
    <cfRule type="expression" dxfId="8312" priority="173">
      <formula>$P$22&lt;=TODAY()-2</formula>
    </cfRule>
  </conditionalFormatting>
  <conditionalFormatting sqref="M12">
    <cfRule type="expression" dxfId="8311" priority="238">
      <formula>AND(TODAY()&gt;=$M$11,TODAY()&lt;=$M$12-1)</formula>
    </cfRule>
  </conditionalFormatting>
  <conditionalFormatting sqref="L12">
    <cfRule type="expression" dxfId="8310" priority="298">
      <formula>AND(TODAY()&gt;=$L$11,TODAY()&lt;=$L$12-1)</formula>
    </cfRule>
  </conditionalFormatting>
  <conditionalFormatting sqref="N12">
    <cfRule type="expression" dxfId="8309" priority="101">
      <formula>$N$12&lt;=TODAY()</formula>
    </cfRule>
    <cfRule type="expression" dxfId="8308" priority="216">
      <formula>AND(TODAY()&gt;=$N$11,TODAY()&lt;=$N$12-1)</formula>
    </cfRule>
  </conditionalFormatting>
  <conditionalFormatting sqref="O12">
    <cfRule type="expression" dxfId="8307" priority="100">
      <formula>$O$12&lt;=TODAY()</formula>
    </cfRule>
    <cfRule type="expression" dxfId="8306" priority="148">
      <formula>AND(TODAY()&gt;=$O$11,TODAY()&lt;=$O$12-1)</formula>
    </cfRule>
  </conditionalFormatting>
  <conditionalFormatting sqref="P12">
    <cfRule type="expression" dxfId="8305" priority="99">
      <formula>$P12&lt;=TODAY()</formula>
    </cfRule>
    <cfRule type="expression" dxfId="8304" priority="143">
      <formula>AND(TODAY()&gt;=$P$11,TODAY()&lt;=$P$12-1)</formula>
    </cfRule>
  </conditionalFormatting>
  <conditionalFormatting sqref="Q12">
    <cfRule type="expression" dxfId="8303" priority="98">
      <formula>$Q$12&lt;=TODAY()</formula>
    </cfRule>
    <cfRule type="expression" dxfId="8302" priority="141">
      <formula>AND(TODAY()&gt;=$Q$11,TODAY()&lt;=$Q$12-1)</formula>
    </cfRule>
  </conditionalFormatting>
  <conditionalFormatting sqref="D24">
    <cfRule type="expression" dxfId="8301" priority="368">
      <formula>AND(TODAY()&gt;=D23,TODAY()&lt;=D24-1)</formula>
    </cfRule>
  </conditionalFormatting>
  <conditionalFormatting sqref="E24">
    <cfRule type="expression" dxfId="8300" priority="136">
      <formula>$E$24&lt;=TODAY()</formula>
    </cfRule>
    <cfRule type="expression" dxfId="8299" priority="256">
      <formula>AND(TODAY()&gt;=$E$23,TODAY()&lt;=$E$24-1)</formula>
    </cfRule>
  </conditionalFormatting>
  <conditionalFormatting sqref="F24">
    <cfRule type="expression" dxfId="8298" priority="107">
      <formula>$F$24&lt;=TODAY()</formula>
    </cfRule>
    <cfRule type="expression" dxfId="8297" priority="217">
      <formula>AND(TODAY()&gt;=$F$23,TODAY()&lt;=$F$24-1)</formula>
    </cfRule>
  </conditionalFormatting>
  <conditionalFormatting sqref="G24">
    <cfRule type="expression" dxfId="8296" priority="106">
      <formula>$G$24&lt;=TODAY()</formula>
    </cfRule>
    <cfRule type="expression" dxfId="8295" priority="146">
      <formula>AND(TODAY()&gt;=$G$23,TODAY()&lt;=$G$24-1)</formula>
    </cfRule>
  </conditionalFormatting>
  <conditionalFormatting sqref="H24">
    <cfRule type="expression" dxfId="8294" priority="105">
      <formula>$H$24&lt;=TODAY()</formula>
    </cfRule>
    <cfRule type="expression" dxfId="8293" priority="137">
      <formula>AND(TODAY()&gt;=$H$23,TODAY()&lt;=$H$24-1)</formula>
    </cfRule>
  </conditionalFormatting>
  <conditionalFormatting sqref="I24">
    <cfRule type="expression" dxfId="8292" priority="104">
      <formula>$I$24&lt;=TODAY()</formula>
    </cfRule>
    <cfRule type="expression" dxfId="8291" priority="134">
      <formula>AND(TODAY()&gt;=$I$23,TODAY()&lt;=$I$24-1)</formula>
    </cfRule>
  </conditionalFormatting>
  <conditionalFormatting sqref="L24">
    <cfRule type="expression" dxfId="8290" priority="295">
      <formula>AND(TODAY()&gt;=$L$23,TODAY()&lt;=$L$24-1)</formula>
    </cfRule>
  </conditionalFormatting>
  <conditionalFormatting sqref="M24">
    <cfRule type="expression" dxfId="8289" priority="128">
      <formula>$M$24&lt;=TODAY()</formula>
    </cfRule>
    <cfRule type="expression" dxfId="8288" priority="225">
      <formula>AND(TODAY()&gt;=$M$23,TODAY()&lt;=$M$24-1)</formula>
    </cfRule>
  </conditionalFormatting>
  <conditionalFormatting sqref="N24">
    <cfRule type="expression" dxfId="8287" priority="95">
      <formula>$N$24&lt;=TODAY()</formula>
    </cfRule>
    <cfRule type="expression" dxfId="8286" priority="144">
      <formula>AND(TODAY()&gt;=$N$23,TODAY()&lt;=$N$24-1)</formula>
    </cfRule>
  </conditionalFormatting>
  <conditionalFormatting sqref="O24">
    <cfRule type="expression" dxfId="8285" priority="94">
      <formula>$O$24&lt;=TODAY()</formula>
    </cfRule>
    <cfRule type="expression" dxfId="8284" priority="132">
      <formula>AND(TODAY()&gt;=$O$23,TODAY()&lt;=$O$24-1)</formula>
    </cfRule>
  </conditionalFormatting>
  <conditionalFormatting sqref="P24">
    <cfRule type="expression" dxfId="8283" priority="93">
      <formula>$P$24&lt;=TODAY()</formula>
    </cfRule>
    <cfRule type="expression" dxfId="8282" priority="131">
      <formula>AND(TODAY()&gt;=$P$23,TODAY()&lt;=$P$24-1)</formula>
    </cfRule>
  </conditionalFormatting>
  <conditionalFormatting sqref="Q24">
    <cfRule type="expression" dxfId="8281" priority="92">
      <formula>$Q$24&lt;=TODAY()</formula>
    </cfRule>
    <cfRule type="expression" dxfId="8280" priority="130">
      <formula>AND(TODAY()&gt;=$Q$23,TODAY()&lt;=$Q$24-1)</formula>
    </cfRule>
  </conditionalFormatting>
  <conditionalFormatting sqref="G15">
    <cfRule type="expression" dxfId="8279" priority="118">
      <formula>$G$15=TODAY()</formula>
    </cfRule>
    <cfRule type="expression" dxfId="8278" priority="119">
      <formula>AND(TODAY()&gt;=D15,TODAY()&lt;=G15)</formula>
    </cfRule>
  </conditionalFormatting>
  <conditionalFormatting sqref="G27">
    <cfRule type="expression" dxfId="8277" priority="115">
      <formula>$G$27=TODAY()</formula>
    </cfRule>
    <cfRule type="expression" dxfId="8276" priority="122">
      <formula>AND(TODAY()&gt;=$D$27,TODAY()&lt;=$G$27)</formula>
    </cfRule>
  </conditionalFormatting>
  <conditionalFormatting sqref="O15">
    <cfRule type="expression" dxfId="8275" priority="116">
      <formula>$O$15=TODAY()</formula>
    </cfRule>
    <cfRule type="expression" dxfId="8274" priority="121">
      <formula>AND(TODAY()&gt;=L15,TODAY()&lt;=O15)</formula>
    </cfRule>
  </conditionalFormatting>
  <conditionalFormatting sqref="O27">
    <cfRule type="expression" dxfId="8273" priority="114">
      <formula>$O$27=TODAY()</formula>
    </cfRule>
    <cfRule type="expression" dxfId="8272" priority="120">
      <formula>AND(TODAY()&gt;=$L$27,AUJOURDHUI&lt;=$O$27)</formula>
    </cfRule>
  </conditionalFormatting>
  <conditionalFormatting sqref="D12">
    <cfRule type="expression" dxfId="8271" priority="224">
      <formula>AND(TODAY()&gt;=D11,TODAY()&lt;=D12-1)</formula>
    </cfRule>
  </conditionalFormatting>
  <conditionalFormatting sqref="E12">
    <cfRule type="expression" dxfId="8270" priority="251">
      <formula>AND(TODAY()&gt;=$E$11,TODAY()&lt;=$E$12-1)</formula>
    </cfRule>
  </conditionalFormatting>
  <conditionalFormatting sqref="F12">
    <cfRule type="expression" dxfId="8269" priority="395">
      <formula>AND(TODAY()&gt;=$F$11,TODAY()&lt;=$F$12-1)</formula>
    </cfRule>
  </conditionalFormatting>
  <conditionalFormatting sqref="G12">
    <cfRule type="expression" dxfId="8268" priority="158">
      <formula>AND(TODAY()&gt;=$G$11,TODAY()&lt;=$G$12-1)</formula>
    </cfRule>
  </conditionalFormatting>
  <conditionalFormatting sqref="H12">
    <cfRule type="expression" dxfId="8267" priority="113">
      <formula>AND(TODAY()&gt;=$H$11,TODAY()&lt;=$H$12-1)</formula>
    </cfRule>
  </conditionalFormatting>
  <conditionalFormatting sqref="I12">
    <cfRule type="expression" dxfId="8266" priority="112">
      <formula>AND(TODAY()&gt;=$I$11,TODAY()&lt;=$I$12-1)</formula>
    </cfRule>
  </conditionalFormatting>
  <conditionalFormatting sqref="E4:F4">
    <cfRule type="expression" dxfId="8265" priority="87">
      <formula>$E$4&lt;&gt;""</formula>
    </cfRule>
    <cfRule type="expression" dxfId="8264" priority="88">
      <formula>$E$4=""</formula>
    </cfRule>
  </conditionalFormatting>
  <conditionalFormatting sqref="M4:N4">
    <cfRule type="expression" dxfId="8263" priority="66">
      <formula>$M$4&lt;&gt;""</formula>
    </cfRule>
    <cfRule type="expression" dxfId="8262" priority="83">
      <formula>Q4=TODAY()</formula>
    </cfRule>
    <cfRule type="expression" dxfId="8261" priority="85">
      <formula>OR(D27&lt;=TODAY()-2,Q5&lt;=TODAY()-2)</formula>
    </cfRule>
    <cfRule type="expression" dxfId="8260" priority="86">
      <formula>OR($E$21+$G$21+$I$21=$I$20,$E$26+$G$26+$I$26=$I$20,TODAY()&gt;=$D$27-2)</formula>
    </cfRule>
  </conditionalFormatting>
  <conditionalFormatting sqref="M17:N17">
    <cfRule type="expression" dxfId="8259" priority="73">
      <formula>$M$17&lt;&gt;""</formula>
    </cfRule>
    <cfRule type="expression" dxfId="8258" priority="78">
      <formula>OR(L15&lt;=TODAY()-2,Q17&lt;=TODAY()-2)</formula>
    </cfRule>
    <cfRule type="expression" dxfId="8257" priority="80">
      <formula>$M$16&lt;&gt;""</formula>
    </cfRule>
    <cfRule type="expression" dxfId="8256" priority="82">
      <formula>OR($M$9+$O$9+$Q$9=$Q$8,$M$14+$O$14+$Q$14=$Q$8,TODAY()&gt;=$L$15-2)</formula>
    </cfRule>
  </conditionalFormatting>
  <conditionalFormatting sqref="E17">
    <cfRule type="expression" dxfId="8255" priority="69">
      <formula>$E17&lt;&gt;""</formula>
    </cfRule>
    <cfRule type="expression" dxfId="8254" priority="81">
      <formula>$E$16&lt;&gt;""</formula>
    </cfRule>
  </conditionalFormatting>
  <conditionalFormatting sqref="E16:F16">
    <cfRule type="expression" dxfId="8253" priority="68">
      <formula>E16&lt;&gt;""</formula>
    </cfRule>
    <cfRule type="expression" dxfId="8252" priority="71">
      <formula>OR($E$9+$G$9+$I$9=$G$8,$E$14+$G$14+$I$14=$I$8,TODAY()&gt;=$D$15-2)</formula>
    </cfRule>
    <cfRule type="expression" dxfId="8251" priority="76">
      <formula>$I$16=TODAY()</formula>
    </cfRule>
    <cfRule type="expression" dxfId="8250" priority="77">
      <formula>OR(D15&lt;=TODAY()-2,I17&lt;=TODAY()-2)</formula>
    </cfRule>
  </conditionalFormatting>
  <conditionalFormatting sqref="M16:N16">
    <cfRule type="expression" dxfId="8249" priority="67">
      <formula>$M$16&lt;&gt;""</formula>
    </cfRule>
    <cfRule type="expression" dxfId="8248" priority="72">
      <formula>Q16=TODAY()</formula>
    </cfRule>
    <cfRule type="expression" dxfId="8247" priority="74">
      <formula>OR(L15&lt;=TODAY()-2,Q17&lt;=TODAY()-2)</formula>
    </cfRule>
    <cfRule type="expression" dxfId="8246" priority="75">
      <formula>OR($M$9+$O$9+$Q$9=$Q$8,$M$14+$O$14+$Q$14=$Q$8,TODAY()&gt;=$L$27-2)</formula>
    </cfRule>
  </conditionalFormatting>
  <conditionalFormatting sqref="E17:F17">
    <cfRule type="expression" dxfId="8245" priority="70">
      <formula>OR(D15&lt;=TODAY()-2,I17&lt;=TODAY()-2)</formula>
    </cfRule>
    <cfRule type="expression" dxfId="8244" priority="79">
      <formula>OR($E$9+$G$9+$I$9=$I$8,$E$14+$G$14+$I$14=$I$8,TODAY()&gt;=$D$15-2)</formula>
    </cfRule>
  </conditionalFormatting>
  <conditionalFormatting sqref="I16:I17">
    <cfRule type="expression" dxfId="8243" priority="50">
      <formula>AND($I$17&lt;&gt;"",TODAY()&gt;=$I$17,$I16="")</formula>
    </cfRule>
    <cfRule type="timePeriod" dxfId="8242" priority="61" timePeriod="tomorrow">
      <formula>FLOOR(I16,1)=TODAY()+1</formula>
    </cfRule>
  </conditionalFormatting>
  <conditionalFormatting sqref="Q16:Q17">
    <cfRule type="expression" dxfId="8241" priority="48">
      <formula>AND($Q$17&lt;&gt;"",TODAY()&gt;=$Q$17,$Q16="")</formula>
    </cfRule>
    <cfRule type="timePeriod" dxfId="8240" priority="57" timePeriod="tomorrow">
      <formula>FLOOR(Q16,1)=TODAY()+1</formula>
    </cfRule>
  </conditionalFormatting>
  <conditionalFormatting sqref="I4">
    <cfRule type="expression" dxfId="8239" priority="45">
      <formula>$I$5&lt;&gt;""</formula>
    </cfRule>
    <cfRule type="expression" dxfId="8238" priority="46">
      <formula>$I$5&lt;&gt;""</formula>
    </cfRule>
  </conditionalFormatting>
  <conditionalFormatting sqref="E6:I6">
    <cfRule type="expression" dxfId="8237" priority="39">
      <formula>AND($H$7="",D6&lt;&gt;"",E6="")</formula>
    </cfRule>
  </conditionalFormatting>
  <conditionalFormatting sqref="M6:Q6">
    <cfRule type="expression" dxfId="8236" priority="38">
      <formula>AND($P$7="",L6&lt;&gt;"",M6="")</formula>
    </cfRule>
  </conditionalFormatting>
  <conditionalFormatting sqref="E18:I18">
    <cfRule type="expression" dxfId="8235" priority="37">
      <formula>AND($H$19="",D18&lt;&gt;"",E18="")</formula>
    </cfRule>
  </conditionalFormatting>
  <conditionalFormatting sqref="M18:Q18">
    <cfRule type="expression" dxfId="8234" priority="36">
      <formula>AND($P$19="",L18&lt;&gt;"",M18="")</formula>
    </cfRule>
  </conditionalFormatting>
  <conditionalFormatting sqref="Q4:Q5">
    <cfRule type="expression" dxfId="8233" priority="35">
      <formula>AND($Q$5&lt;&gt;"",TODAY()&gt;=$Q$5,$Q4="")</formula>
    </cfRule>
    <cfRule type="timePeriod" dxfId="8232" priority="58" timePeriod="tomorrow">
      <formula>FLOOR(Q4,1)=TODAY()+1</formula>
    </cfRule>
  </conditionalFormatting>
  <conditionalFormatting sqref="I30">
    <cfRule type="cellIs" dxfId="8231" priority="3" operator="lessThan">
      <formula>1</formula>
    </cfRule>
  </conditionalFormatting>
  <conditionalFormatting sqref="G32:H33">
    <cfRule type="timePeriod" dxfId="8230" priority="12" timePeriod="today">
      <formula>FLOOR(G32,1)=TODAY()</formula>
    </cfRule>
  </conditionalFormatting>
  <conditionalFormatting sqref="Q30">
    <cfRule type="cellIs" dxfId="8229" priority="7" operator="lessThan">
      <formula>1</formula>
    </cfRule>
    <cfRule type="expression" dxfId="8228" priority="11">
      <formula>M30</formula>
    </cfRule>
  </conditionalFormatting>
  <conditionalFormatting sqref="O32:P32">
    <cfRule type="timePeriod" dxfId="8227" priority="10" timePeriod="today">
      <formula>FLOOR(O32,1)=TODAY()</formula>
    </cfRule>
  </conditionalFormatting>
  <conditionalFormatting sqref="O33:P33">
    <cfRule type="timePeriod" dxfId="8226" priority="9" timePeriod="today">
      <formula>FLOOR(O33,1)=TODAY()</formula>
    </cfRule>
  </conditionalFormatting>
  <conditionalFormatting sqref="Q29">
    <cfRule type="cellIs" dxfId="8225" priority="8" operator="lessThan">
      <formula>1</formula>
    </cfRule>
  </conditionalFormatting>
  <conditionalFormatting sqref="Q32">
    <cfRule type="cellIs" dxfId="8224" priority="6" operator="lessThan">
      <formula>1</formula>
    </cfRule>
  </conditionalFormatting>
  <conditionalFormatting sqref="Q33">
    <cfRule type="cellIs" dxfId="8223" priority="5" operator="lessThan">
      <formula>1</formula>
    </cfRule>
  </conditionalFormatting>
  <conditionalFormatting sqref="I29">
    <cfRule type="cellIs" dxfId="8222" priority="4" operator="lessThan">
      <formula>1</formula>
    </cfRule>
  </conditionalFormatting>
  <conditionalFormatting sqref="I32">
    <cfRule type="cellIs" dxfId="8221" priority="2" operator="lessThan">
      <formula>1</formula>
    </cfRule>
  </conditionalFormatting>
  <conditionalFormatting sqref="I33">
    <cfRule type="cellIs" dxfId="8220" priority="1" operator="lessThan">
      <formula>1</formula>
    </cfRule>
  </conditionalFormatting>
  <dataValidations count="2">
    <dataValidation type="list" allowBlank="1" showInputMessage="1" showErrorMessage="1" sqref="E5:F5 M5:N5 E17:F17 M17:N17" xr:uid="{BC63F468-8574-48D9-A6BC-0280D9DBC4A2}">
      <formula1>Mâles</formula1>
    </dataValidation>
    <dataValidation type="list" allowBlank="1" showInputMessage="1" showErrorMessage="1" sqref="E4:F4 M4:N4 E16:F16 M16:N16" xr:uid="{A83BC781-D81C-42C0-88DC-F941ED4362DD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12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A0673E-C926-45A9-8391-2F4D822698CB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9FBB5DCA-5B6B-4C28-B68F-DC536A05644D}">
          <x14:formula1>
            <xm:f>Liste!$G$2:$G$6</xm:f>
          </x14:formula1>
          <xm:sqref>F9 N9 F21 N21</xm:sqref>
        </x14:dataValidation>
        <x14:dataValidation type="list" allowBlank="1" showInputMessage="1" showErrorMessage="1" xr:uid="{E55AD35F-72CD-4915-9C57-A6F51FA4D0D5}">
          <x14:formula1>
            <xm:f>Liste!$F$2:$F$6</xm:f>
          </x14:formula1>
          <xm:sqref>H9 P9 P21 H21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P25" sqref="P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8219" priority="416" timePeriod="today">
      <formula>FLOOR(F7,1)=TODAY()</formula>
    </cfRule>
  </conditionalFormatting>
  <conditionalFormatting sqref="F19">
    <cfRule type="timePeriod" dxfId="8218" priority="415" timePeriod="today">
      <formula>FLOOR(F19,1)=TODAY()</formula>
    </cfRule>
  </conditionalFormatting>
  <conditionalFormatting sqref="D38 G38">
    <cfRule type="timePeriod" dxfId="8217" priority="414" timePeriod="today">
      <formula>FLOOR(D38,1)=TODAY()</formula>
    </cfRule>
  </conditionalFormatting>
  <conditionalFormatting sqref="D49 G49 E44:F44 D42:E42 F41 H41">
    <cfRule type="timePeriod" dxfId="8216" priority="411" timePeriod="today">
      <formula>FLOOR(D41,1)=TODAY()</formula>
    </cfRule>
  </conditionalFormatting>
  <conditionalFormatting sqref="H41:I41">
    <cfRule type="expression" dxfId="8215" priority="410">
      <formula>D41</formula>
    </cfRule>
  </conditionalFormatting>
  <conditionalFormatting sqref="D41">
    <cfRule type="timePeriod" dxfId="8214" priority="409" timePeriod="today">
      <formula>FLOOR(D41,1)=TODAY()</formula>
    </cfRule>
  </conditionalFormatting>
  <conditionalFormatting sqref="N7">
    <cfRule type="timePeriod" dxfId="8213" priority="408" timePeriod="today">
      <formula>FLOOR(N7,1)=TODAY()</formula>
    </cfRule>
  </conditionalFormatting>
  <conditionalFormatting sqref="N19">
    <cfRule type="timePeriod" dxfId="8212" priority="407" timePeriod="today">
      <formula>FLOOR(N19,1)=TODAY()</formula>
    </cfRule>
  </conditionalFormatting>
  <conditionalFormatting sqref="Q20">
    <cfRule type="expression" dxfId="8211" priority="406">
      <formula>O20=(M21+O21+Q21)</formula>
    </cfRule>
  </conditionalFormatting>
  <conditionalFormatting sqref="D7">
    <cfRule type="timePeriod" dxfId="8210" priority="292" timePeriod="today">
      <formula>FLOOR(D7,1)=TODAY()</formula>
    </cfRule>
    <cfRule type="expression" dxfId="8209" priority="396">
      <formula>AND(D7&gt;=TODAY(),D7&lt;=TODAY()+1)</formula>
    </cfRule>
  </conditionalFormatting>
  <conditionalFormatting sqref="D7:E7">
    <cfRule type="expression" dxfId="8208" priority="252">
      <formula>$H7&lt;&gt;""</formula>
    </cfRule>
    <cfRule type="expression" dxfId="8207" priority="405">
      <formula>AND(TODAY()&gt;=$D$6+4,$H$7&lt;&gt;"")</formula>
    </cfRule>
  </conditionalFormatting>
  <conditionalFormatting sqref="D8:E8">
    <cfRule type="expression" dxfId="8206" priority="395">
      <formula>$I8&lt;&gt;""</formula>
    </cfRule>
    <cfRule type="timePeriod" dxfId="8205" priority="401" timePeriod="today">
      <formula>FLOOR(D8,1)=TODAY()</formula>
    </cfRule>
    <cfRule type="expression" dxfId="8204" priority="402">
      <formula>AND(D8&gt;=TODAY(),D8&lt;=TODAY()+1)</formula>
    </cfRule>
    <cfRule type="expression" dxfId="8203" priority="403">
      <formula>$H$7&lt;&gt;""</formula>
    </cfRule>
    <cfRule type="expression" dxfId="8202" priority="404">
      <formula>($E$9+$G$9+$I$9)=$G$8</formula>
    </cfRule>
  </conditionalFormatting>
  <conditionalFormatting sqref="E10:F10">
    <cfRule type="expression" dxfId="8201" priority="221">
      <formula>AND(SUM(E9,G9,I9)&lt;&gt;0,SUM(E9,G9,I9)=G8)</formula>
    </cfRule>
    <cfRule type="expression" dxfId="8200" priority="397">
      <formula>$H10&lt;&gt;""</formula>
    </cfRule>
    <cfRule type="timePeriod" dxfId="8199" priority="398" timePeriod="today">
      <formula>FLOOR(E10,1)=TODAY()</formula>
    </cfRule>
    <cfRule type="expression" dxfId="8198" priority="399">
      <formula>AND(E10&gt;=TODAY(),E10&lt;=TODAY()+1)</formula>
    </cfRule>
    <cfRule type="expression" dxfId="8197" priority="400">
      <formula>$I$8&lt;&gt;""</formula>
    </cfRule>
  </conditionalFormatting>
  <conditionalFormatting sqref="D12:I12">
    <cfRule type="timePeriod" dxfId="8196" priority="108" timePeriod="tomorrow">
      <formula>FLOOR(D12,1)=TODAY()+1</formula>
    </cfRule>
    <cfRule type="expression" dxfId="8195" priority="109">
      <formula>D$13&lt;&gt;""</formula>
    </cfRule>
    <cfRule type="expression" dxfId="8194" priority="110">
      <formula>D$12&lt;=TODAY()</formula>
    </cfRule>
  </conditionalFormatting>
  <conditionalFormatting sqref="D13:I13">
    <cfRule type="expression" dxfId="8193" priority="158">
      <formula>AND(D11&lt;&gt;"",YEAR($D11)=2019)</formula>
    </cfRule>
    <cfRule type="expression" dxfId="8192" priority="251">
      <formula>AND(D11&lt;&gt;"",YEAR($D11)=2020)</formula>
    </cfRule>
    <cfRule type="expression" dxfId="8191" priority="390">
      <formula>AND($D$11&lt;&gt;"",YEAR($D11)=2021)</formula>
    </cfRule>
    <cfRule type="expression" dxfId="8190" priority="391">
      <formula>AND(D11&lt;&gt;"",YEAR($D11)=2022)</formula>
    </cfRule>
    <cfRule type="expression" dxfId="8189" priority="392">
      <formula>AND(D11&lt;&gt;"",YEAR($D11)=2023)</formula>
    </cfRule>
    <cfRule type="expression" dxfId="8188" priority="393">
      <formula>AND(D11&lt;&gt;"",YEAR($D11)=2018)</formula>
    </cfRule>
  </conditionalFormatting>
  <conditionalFormatting sqref="D15">
    <cfRule type="expression" dxfId="8187" priority="125">
      <formula>AND(D15&gt;=TODAY(),D15&lt;=TODAY()+2)</formula>
    </cfRule>
    <cfRule type="expression" dxfId="8186" priority="150">
      <formula>AND(TODAY()&gt;=$H$10+6,TODAY()&lt;=$D$15-2)</formula>
    </cfRule>
  </conditionalFormatting>
  <conditionalFormatting sqref="I15">
    <cfRule type="cellIs" dxfId="8185" priority="300" operator="lessThan">
      <formula>1</formula>
    </cfRule>
  </conditionalFormatting>
  <conditionalFormatting sqref="I15">
    <cfRule type="expression" dxfId="8184" priority="389">
      <formula>IF(AND(E14="",G14="",I14="",(D11:I11)=""),"",IF(E14+G14+I14&lt;&gt;SUM(D11:I11),G15&lt;=TODAY()))</formula>
    </cfRule>
  </conditionalFormatting>
  <conditionalFormatting sqref="H7:I7">
    <cfRule type="expression" dxfId="8183" priority="386">
      <formula>$D8&lt;&gt;""</formula>
    </cfRule>
    <cfRule type="expression" dxfId="8182" priority="387">
      <formula>AND(H7="",D7&lt;&gt;"",D7&lt;=TODAY())</formula>
    </cfRule>
    <cfRule type="timePeriod" dxfId="8181" priority="388" timePeriod="today">
      <formula>FLOOR(H7,1)=TODAY()</formula>
    </cfRule>
  </conditionalFormatting>
  <conditionalFormatting sqref="I8">
    <cfRule type="expression" dxfId="8180" priority="385">
      <formula>G8=(E9+G9+I9)</formula>
    </cfRule>
  </conditionalFormatting>
  <conditionalFormatting sqref="H10">
    <cfRule type="expression" dxfId="8179" priority="381">
      <formula>(E9+G9+I9)=G8</formula>
    </cfRule>
  </conditionalFormatting>
  <conditionalFormatting sqref="H10:I10">
    <cfRule type="expression" dxfId="8178" priority="382">
      <formula>AND(H10="",E10&lt;&gt;"",E10&lt;=TODAY())</formula>
    </cfRule>
    <cfRule type="notContainsBlanks" dxfId="8177" priority="383">
      <formula>LEN(TRIM(H10))&gt;0</formula>
    </cfRule>
    <cfRule type="expression" dxfId="8176" priority="384">
      <formula>E10=TODAY()</formula>
    </cfRule>
  </conditionalFormatting>
  <conditionalFormatting sqref="D19">
    <cfRule type="timePeriod" dxfId="8175" priority="290" timePeriod="today">
      <formula>FLOOR(D19,1)=TODAY()</formula>
    </cfRule>
    <cfRule type="expression" dxfId="8174" priority="368">
      <formula>AND(D19&gt;=TODAY(),D19&lt;=TODAY()+1)</formula>
    </cfRule>
  </conditionalFormatting>
  <conditionalFormatting sqref="D19:E19">
    <cfRule type="expression" dxfId="8173" priority="282">
      <formula>$H19&lt;&gt;""</formula>
    </cfRule>
    <cfRule type="expression" dxfId="8172" priority="376">
      <formula>AND(TODAY()&gt;=$D$18+4,$H$19&lt;&gt;"")</formula>
    </cfRule>
  </conditionalFormatting>
  <conditionalFormatting sqref="D20">
    <cfRule type="expression" dxfId="8171" priority="375">
      <formula>AND(D20&gt;=TODAY(),D20&lt;=TODAY()+1)</formula>
    </cfRule>
  </conditionalFormatting>
  <conditionalFormatting sqref="D20:E20">
    <cfRule type="expression" dxfId="8170" priority="373">
      <formula>$I20&lt;&gt;""</formula>
    </cfRule>
    <cfRule type="timePeriod" dxfId="8169" priority="374" timePeriod="today">
      <formula>FLOOR(D20,1)=TODAY()</formula>
    </cfRule>
    <cfRule type="expression" dxfId="8168" priority="377">
      <formula>$H$19&lt;&gt;""</formula>
    </cfRule>
    <cfRule type="expression" dxfId="8167" priority="378">
      <formula>($E$21+$G$21+$I$21)=$G$20</formula>
    </cfRule>
  </conditionalFormatting>
  <conditionalFormatting sqref="E22:F22">
    <cfRule type="expression" dxfId="8166" priority="299">
      <formula>AND(SUM(E21,G21,I21)&lt;&gt;0,SUM(E21,G21,I21)=G20)</formula>
    </cfRule>
    <cfRule type="expression" dxfId="8165" priority="369">
      <formula>$H22&lt;&gt;""</formula>
    </cfRule>
    <cfRule type="timePeriod" dxfId="8164" priority="370" timePeriod="today">
      <formula>FLOOR(E22,1)=TODAY()</formula>
    </cfRule>
    <cfRule type="expression" dxfId="8163" priority="371">
      <formula>AND(E22&gt;=TODAY(),E22&lt;=TODAY()+1)</formula>
    </cfRule>
    <cfRule type="expression" dxfId="8162" priority="372">
      <formula>$I$20&lt;&gt;""</formula>
    </cfRule>
  </conditionalFormatting>
  <conditionalFormatting sqref="D24:I24">
    <cfRule type="timePeriod" dxfId="8161" priority="132" timePeriod="tomorrow">
      <formula>FLOOR(D24,1)=TODAY()+1</formula>
    </cfRule>
    <cfRule type="expression" dxfId="8160" priority="137">
      <formula>D$24&lt;=TODAY()</formula>
    </cfRule>
  </conditionalFormatting>
  <conditionalFormatting sqref="D24:I24">
    <cfRule type="expression" dxfId="8159" priority="102">
      <formula>D$25&lt;&gt;""</formula>
    </cfRule>
  </conditionalFormatting>
  <conditionalFormatting sqref="D25:I25">
    <cfRule type="expression" dxfId="8158" priority="189">
      <formula>AND(D23&lt;&gt;"",YEAR($D23)=2018)</formula>
    </cfRule>
    <cfRule type="expression" dxfId="8157" priority="256">
      <formula>AND(D23&lt;&gt;"",YEAR($D23)=2019)</formula>
    </cfRule>
    <cfRule type="expression" dxfId="8156" priority="363">
      <formula>AND(D23&lt;&gt;"",YEAR($D23)=2020)</formula>
    </cfRule>
    <cfRule type="expression" dxfId="8155" priority="364">
      <formula>AND(D23&lt;&gt;"",YEAR($D23)=2021)</formula>
    </cfRule>
    <cfRule type="expression" dxfId="8154" priority="365">
      <formula>AND(D23&lt;&gt;"",YEAR($D23)=2022)</formula>
    </cfRule>
    <cfRule type="expression" dxfId="8153" priority="366">
      <formula>AND(D23&lt;&gt;"",YEAR($D23)=2023)</formula>
    </cfRule>
  </conditionalFormatting>
  <conditionalFormatting sqref="D27">
    <cfRule type="expression" dxfId="8152" priority="123">
      <formula>AND(D27&gt;=TODAY(),D27&lt;=TODAY()+2)</formula>
    </cfRule>
    <cfRule type="expression" dxfId="8151" priority="134">
      <formula>AND(TODAY()&gt;=$H$22+6,TODAY()&lt;=$D$27-2)</formula>
    </cfRule>
  </conditionalFormatting>
  <conditionalFormatting sqref="H19">
    <cfRule type="timePeriod" dxfId="8150" priority="361" timePeriod="today">
      <formula>FLOOR(H19,1)=TODAY()</formula>
    </cfRule>
  </conditionalFormatting>
  <conditionalFormatting sqref="H19:I19">
    <cfRule type="expression" dxfId="8149" priority="359">
      <formula>$D20&lt;&gt;""</formula>
    </cfRule>
    <cfRule type="expression" dxfId="8148" priority="360">
      <formula>AND(H19="",D19&lt;&gt;"",D19&lt;=TODAY())</formula>
    </cfRule>
  </conditionalFormatting>
  <conditionalFormatting sqref="I20">
    <cfRule type="expression" dxfId="8147" priority="358">
      <formula>G20=(E21+G21+I21)</formula>
    </cfRule>
  </conditionalFormatting>
  <conditionalFormatting sqref="H22:I22">
    <cfRule type="expression" dxfId="8146" priority="354">
      <formula>(E21+G21+I21)=G20</formula>
    </cfRule>
    <cfRule type="expression" dxfId="8145" priority="355">
      <formula>AND(H22="",E22&lt;&gt;"",E22&lt;=TODAY())</formula>
    </cfRule>
    <cfRule type="notContainsBlanks" dxfId="8144" priority="356">
      <formula>LEN(TRIM(H22))&gt;0</formula>
    </cfRule>
    <cfRule type="expression" dxfId="8143" priority="357">
      <formula>E22=TODAY()</formula>
    </cfRule>
  </conditionalFormatting>
  <conditionalFormatting sqref="I27">
    <cfRule type="cellIs" dxfId="8142" priority="352" operator="lessThan">
      <formula>1</formula>
    </cfRule>
  </conditionalFormatting>
  <conditionalFormatting sqref="I27">
    <cfRule type="expression" dxfId="8141" priority="353">
      <formula>IF(AND(E26="",G26="",I26="",(D23:I23)=""),"",IF(E26+G26+I26&lt;&gt;SUM(D23:I23),G27&lt;=TODAY()))</formula>
    </cfRule>
  </conditionalFormatting>
  <conditionalFormatting sqref="L7">
    <cfRule type="timePeriod" dxfId="8140" priority="289" timePeriod="today">
      <formula>FLOOR(L7,1)=TODAY()</formula>
    </cfRule>
    <cfRule type="expression" dxfId="8139" priority="298">
      <formula>AND(L7&gt;=TODAY(),L7&lt;=TODAY()+1)</formula>
    </cfRule>
  </conditionalFormatting>
  <conditionalFormatting sqref="L7:M7">
    <cfRule type="expression" dxfId="8138" priority="283">
      <formula>$P7&lt;&gt;""</formula>
    </cfRule>
    <cfRule type="expression" dxfId="8137" priority="348">
      <formula>AND(TODAY()&gt;=$L$6+4,$P$7&lt;&gt;"")</formula>
    </cfRule>
  </conditionalFormatting>
  <conditionalFormatting sqref="L8">
    <cfRule type="expression" dxfId="8136" priority="347">
      <formula>AND(L8&gt;=TODAY(),L8&lt;=TODAY()+1)</formula>
    </cfRule>
  </conditionalFormatting>
  <conditionalFormatting sqref="L8:M8">
    <cfRule type="expression" dxfId="8135" priority="345">
      <formula>$Q$8&lt;&gt;""</formula>
    </cfRule>
    <cfRule type="timePeriod" dxfId="8134" priority="346" timePeriod="today">
      <formula>FLOOR(L8,1)=TODAY()</formula>
    </cfRule>
    <cfRule type="expression" dxfId="8133" priority="349">
      <formula>$P$7&lt;&gt;""</formula>
    </cfRule>
    <cfRule type="expression" dxfId="8132" priority="350">
      <formula>($M$9+$O$9+$Q$9)=$O$8</formula>
    </cfRule>
  </conditionalFormatting>
  <conditionalFormatting sqref="M10:N10">
    <cfRule type="expression" dxfId="8131" priority="296">
      <formula>"ET(SOMME(M8;O8;Q8)&lt;&gt;0;SOMME(M8;O8;Q9)=O7)  "</formula>
    </cfRule>
    <cfRule type="expression" dxfId="8130" priority="341">
      <formula>$P10&lt;&gt;""</formula>
    </cfRule>
    <cfRule type="timePeriod" dxfId="8129" priority="342" timePeriod="today">
      <formula>FLOOR(M10,1)=TODAY()</formula>
    </cfRule>
    <cfRule type="expression" dxfId="8128" priority="343">
      <formula>AND(M10&gt;=TODAY(),M10&lt;=TODAY()+1)</formula>
    </cfRule>
    <cfRule type="expression" dxfId="8127" priority="344">
      <formula>$Q$8&lt;&gt;""</formula>
    </cfRule>
  </conditionalFormatting>
  <conditionalFormatting sqref="L13:Q13">
    <cfRule type="expression" dxfId="8126" priority="178">
      <formula>AND(L11&lt;&gt;"",YEAR($L11)=2018)</formula>
    </cfRule>
    <cfRule type="expression" dxfId="8125" priority="238">
      <formula>AND(L11&lt;&gt;"",YEAR($L11)=2019)</formula>
    </cfRule>
    <cfRule type="expression" dxfId="8124" priority="337">
      <formula>AND(L11&lt;&gt;"",YEAR($L11)=2020)</formula>
    </cfRule>
    <cfRule type="expression" dxfId="8123" priority="338">
      <formula>AND(L11&lt;&gt;"",YEAR($L11)=2021)</formula>
    </cfRule>
    <cfRule type="expression" dxfId="8122" priority="339">
      <formula>AND(L11&lt;&gt;"",YEAR($L11)=2022)</formula>
    </cfRule>
    <cfRule type="expression" dxfId="8121" priority="340">
      <formula>AND(L11&lt;&gt;"",YEAR($L11)=2023)</formula>
    </cfRule>
  </conditionalFormatting>
  <conditionalFormatting sqref="L15">
    <cfRule type="expression" dxfId="8120" priority="124">
      <formula>AND(L15&gt;=TODAY(),L15&lt;=TODAY()+2)</formula>
    </cfRule>
    <cfRule type="expression" dxfId="8119" priority="138">
      <formula>AND(TODAY()&gt;=$P$10+6,TODAY()&lt;=$L$15-2)</formula>
    </cfRule>
  </conditionalFormatting>
  <conditionalFormatting sqref="P7">
    <cfRule type="timePeriod" dxfId="8118" priority="335" timePeriod="today">
      <formula>FLOOR(P7,1)=TODAY()</formula>
    </cfRule>
  </conditionalFormatting>
  <conditionalFormatting sqref="P7:Q7">
    <cfRule type="expression" dxfId="8117" priority="333">
      <formula>$L8&lt;&gt;""</formula>
    </cfRule>
    <cfRule type="expression" dxfId="8116" priority="334">
      <formula>AND(P7="",L7&lt;&gt;"",L7&lt;=TODAY())</formula>
    </cfRule>
  </conditionalFormatting>
  <conditionalFormatting sqref="Q8">
    <cfRule type="expression" dxfId="8115" priority="332">
      <formula>O8=(M9+O9+Q9)</formula>
    </cfRule>
  </conditionalFormatting>
  <conditionalFormatting sqref="P10:Q10">
    <cfRule type="expression" dxfId="8114" priority="328">
      <formula>(M9+O9+Q9)=O8</formula>
    </cfRule>
    <cfRule type="expression" dxfId="8113" priority="329">
      <formula>AND(P10="",M10&lt;&gt;"",M10&lt;=TODAY())</formula>
    </cfRule>
    <cfRule type="notContainsBlanks" dxfId="8112" priority="330">
      <formula>LEN(TRIM(P10))&gt;0</formula>
    </cfRule>
    <cfRule type="expression" dxfId="8111" priority="331">
      <formula>M10=TODAY()</formula>
    </cfRule>
  </conditionalFormatting>
  <conditionalFormatting sqref="Q15">
    <cfRule type="cellIs" dxfId="8110" priority="326" operator="lessThan">
      <formula>1</formula>
    </cfRule>
  </conditionalFormatting>
  <conditionalFormatting sqref="Q15">
    <cfRule type="expression" dxfId="8109" priority="327">
      <formula>IF(AND(M14="",O14="",Q14="",(L11:Q11)=""),"",IF(M14+O14+Q14&lt;&gt;SUM(L11:Q11),O15&lt;=TODAY()))</formula>
    </cfRule>
  </conditionalFormatting>
  <conditionalFormatting sqref="L19">
    <cfRule type="timePeriod" dxfId="8108" priority="288" timePeriod="today">
      <formula>FLOOR(L19,1)=TODAY()</formula>
    </cfRule>
    <cfRule type="expression" dxfId="8107" priority="295">
      <formula>AND(L19&gt;=TODAY(),L19&lt;=TODAY()+1)</formula>
    </cfRule>
  </conditionalFormatting>
  <conditionalFormatting sqref="L19:M19">
    <cfRule type="expression" dxfId="8106" priority="281">
      <formula>$P19&lt;&gt;""</formula>
    </cfRule>
    <cfRule type="expression" dxfId="8105" priority="322">
      <formula>AND(TODAY()&gt;=$L$18+4,$P$19&lt;&gt;"")</formula>
    </cfRule>
  </conditionalFormatting>
  <conditionalFormatting sqref="L20:M20">
    <cfRule type="expression" dxfId="8104" priority="319">
      <formula>$Q20&lt;&gt;""</formula>
    </cfRule>
    <cfRule type="timePeriod" dxfId="8103" priority="320" timePeriod="today">
      <formula>FLOOR(L20,1)=TODAY()</formula>
    </cfRule>
    <cfRule type="expression" dxfId="8102" priority="321">
      <formula>AND(L20&gt;=TODAY(),L20&lt;=TODAY()+1)</formula>
    </cfRule>
    <cfRule type="expression" dxfId="8101" priority="323">
      <formula>$P$19&lt;&gt;""</formula>
    </cfRule>
    <cfRule type="expression" dxfId="8100" priority="324">
      <formula>($M$21+$O$21+$Q$21)=$O$20</formula>
    </cfRule>
  </conditionalFormatting>
  <conditionalFormatting sqref="M22:N22">
    <cfRule type="expression" dxfId="8099" priority="293">
      <formula>AND(SUM(M21,O21,Q21)&lt;&gt;0,SUM(M21,O21,Q21)=O20)</formula>
    </cfRule>
    <cfRule type="expression" dxfId="8098" priority="315">
      <formula>$P22&lt;&gt;""</formula>
    </cfRule>
    <cfRule type="timePeriod" dxfId="8097" priority="316" timePeriod="today">
      <formula>FLOOR(M22,1)=TODAY()</formula>
    </cfRule>
    <cfRule type="expression" dxfId="8096" priority="317">
      <formula>AND(M22&gt;=TODAY(),M22&lt;=TODAY()+1)</formula>
    </cfRule>
    <cfRule type="expression" dxfId="8095" priority="318">
      <formula>$Q$20&lt;&gt;""</formula>
    </cfRule>
  </conditionalFormatting>
  <conditionalFormatting sqref="L25:Q25">
    <cfRule type="expression" dxfId="8094" priority="152">
      <formula>AND(L23&lt;&gt;"",YEAR($L23)=2023)</formula>
    </cfRule>
    <cfRule type="expression" dxfId="8093" priority="225">
      <formula>AND(L23&lt;&gt;"",YEAR($L23)=2022)</formula>
    </cfRule>
    <cfRule type="expression" dxfId="8092" priority="311">
      <formula>AND(L23&lt;&gt;"",YEAR($L23)=2021)</formula>
    </cfRule>
    <cfRule type="expression" dxfId="8091" priority="312">
      <formula>AND(L23&lt;&gt;"",YEAR($L23)=2020)</formula>
    </cfRule>
    <cfRule type="expression" dxfId="8090" priority="313">
      <formula>AND(L23&lt;&gt;"",YEAR($L23)=2019)</formula>
    </cfRule>
    <cfRule type="expression" dxfId="8089" priority="314">
      <formula>AND(L23&lt;&gt;"",YEAR($L23)=2018)</formula>
    </cfRule>
  </conditionalFormatting>
  <conditionalFormatting sqref="L27">
    <cfRule type="expression" dxfId="8088" priority="126">
      <formula>AND(L27&gt;=TODAY(),L27&lt;=TODAY()+2)</formula>
    </cfRule>
    <cfRule type="expression" dxfId="8087" priority="174">
      <formula>AND(TODAY()&gt;=$P$22+6,TODAY()&lt;=$L$27-2)</formula>
    </cfRule>
  </conditionalFormatting>
  <conditionalFormatting sqref="P19">
    <cfRule type="timePeriod" dxfId="8086" priority="309" timePeriod="today">
      <formula>FLOOR(P19,1)=TODAY()</formula>
    </cfRule>
  </conditionalFormatting>
  <conditionalFormatting sqref="P19:Q19">
    <cfRule type="expression" dxfId="8085" priority="307">
      <formula>$L20&lt;&gt;""</formula>
    </cfRule>
    <cfRule type="expression" dxfId="8084" priority="308">
      <formula>AND(P19="",L19&lt;&gt;"",L19&lt;=TODAY())</formula>
    </cfRule>
  </conditionalFormatting>
  <conditionalFormatting sqref="P22:Q22">
    <cfRule type="expression" dxfId="8083" priority="303">
      <formula>(M21+O21+Q21)=O20</formula>
    </cfRule>
    <cfRule type="expression" dxfId="8082" priority="304">
      <formula>AND(P22="",M22&lt;&gt;"",M22&lt;=TODAY())</formula>
    </cfRule>
    <cfRule type="notContainsBlanks" dxfId="8081" priority="305">
      <formula>LEN(TRIM(P22))&gt;0</formula>
    </cfRule>
    <cfRule type="expression" dxfId="8080" priority="306">
      <formula>M22=TODAY()</formula>
    </cfRule>
  </conditionalFormatting>
  <conditionalFormatting sqref="Q27">
    <cfRule type="cellIs" dxfId="8079" priority="301" operator="lessThan">
      <formula>1</formula>
    </cfRule>
  </conditionalFormatting>
  <conditionalFormatting sqref="Q27">
    <cfRule type="expression" dxfId="8078" priority="302">
      <formula>IF(AND(M26="",O26="",Q26="",(L23:Q23)=""),"",IF(M26+O26+Q26&lt;&gt;SUM(L23:Q23),O27&lt;=TODAY()))</formula>
    </cfRule>
  </conditionalFormatting>
  <conditionalFormatting sqref="D6:I15">
    <cfRule type="expression" dxfId="8077" priority="206">
      <formula>AND(($E$14+$G$14+$I$14)&lt;&gt;"",COUNTA($D$11:$I$11)&gt;0,COUNTA($D$11:$I$11)=($E$14+$G$14+$I$14))</formula>
    </cfRule>
  </conditionalFormatting>
  <conditionalFormatting sqref="D18:I27">
    <cfRule type="expression" dxfId="8076" priority="153">
      <formula>AND(($E$26+$G$26+$I$26)&lt;&gt;"",COUNTA($D$23:$I$23)&gt;0,COUNTA($D$23:$I$23)=($E$26+$G$26+$I$26))</formula>
    </cfRule>
  </conditionalFormatting>
  <conditionalFormatting sqref="L12:Q12">
    <cfRule type="timePeriod" dxfId="8075" priority="139" timePeriod="tomorrow">
      <formula>FLOOR(L12,1)=TODAY()+1</formula>
    </cfRule>
    <cfRule type="expression" dxfId="8074" priority="141">
      <formula>L$12&lt;=TODAY()</formula>
    </cfRule>
  </conditionalFormatting>
  <conditionalFormatting sqref="L12:Q12">
    <cfRule type="expression" dxfId="8073" priority="96">
      <formula>L$13&lt;&gt;""</formula>
    </cfRule>
  </conditionalFormatting>
  <conditionalFormatting sqref="L6:Q15">
    <cfRule type="expression" dxfId="8072" priority="155">
      <formula>AND(($M$14+$O$14+$Q$14)&lt;&gt;"",COUNTA($L$11:$Q$11)&gt;0,COUNTA($L$11:$Q$11)=($M$14+$O$14+$Q$14))</formula>
    </cfRule>
  </conditionalFormatting>
  <conditionalFormatting sqref="L24:Q24">
    <cfRule type="expression" dxfId="8071" priority="128">
      <formula>L$24&lt;=TODAY()</formula>
    </cfRule>
    <cfRule type="timePeriod" dxfId="8070" priority="129" timePeriod="tomorrow">
      <formula>FLOOR(L24,1)=TODAY()+1</formula>
    </cfRule>
  </conditionalFormatting>
  <conditionalFormatting sqref="L24:Q24">
    <cfRule type="expression" dxfId="8069" priority="90">
      <formula>L$25&lt;&gt;""</formula>
    </cfRule>
  </conditionalFormatting>
  <conditionalFormatting sqref="L18:Q27">
    <cfRule type="expression" dxfId="8068" priority="165">
      <formula>AND(($M$26+$O$26+$Q$26)&lt;&gt;"",COUNTA($L$23:$Q$23)&gt;0,COUNTA($L$23:$Q$23)=($M$26+$O$26+$Q$26))</formula>
    </cfRule>
  </conditionalFormatting>
  <conditionalFormatting sqref="D6:I10">
    <cfRule type="expression" dxfId="8067" priority="149">
      <formula>AND($E$9&lt;&gt;"",$G$9&lt;&gt;"",$I$9&lt;&gt;"",$G$8&lt;&gt;"",$E$9+$G$9+$I$9=$G$8)</formula>
    </cfRule>
  </conditionalFormatting>
  <conditionalFormatting sqref="D18:I22">
    <cfRule type="expression" dxfId="8066" priority="146">
      <formula>AND($E$21&lt;&gt;"",$G$21&lt;&gt;"",$I$21&lt;&gt;"",$G$20&lt;&gt;"",$E$21+$G$21+$I$21=$G$20)</formula>
    </cfRule>
  </conditionalFormatting>
  <conditionalFormatting sqref="L6:Q10">
    <cfRule type="expression" dxfId="8065" priority="148">
      <formula>AND($M$9&lt;&gt;"",$O$9&lt;&gt;"",$Q$9&lt;&gt;"",$O$8&lt;&gt;"",$M$9+$O$9+$Q$9=$O$8)</formula>
    </cfRule>
  </conditionalFormatting>
  <conditionalFormatting sqref="L18:Q22">
    <cfRule type="expression" dxfId="8064" priority="144">
      <formula>AND($M$21&lt;&gt;"",$O$21&lt;&gt;"",$Q$21&lt;&gt;"",$O$20&lt;&gt;"",$M$21+$O$21+$Q$21=$O$20)</formula>
    </cfRule>
  </conditionalFormatting>
  <conditionalFormatting sqref="M5:N5">
    <cfRule type="expression" dxfId="8063" priority="83">
      <formula>$M$5&lt;&gt;""</formula>
    </cfRule>
    <cfRule type="expression" dxfId="8062" priority="88">
      <formula>OR(D27&lt;=TODAY()-2,Q5&lt;=TODAY()-2)</formula>
    </cfRule>
    <cfRule type="expression" dxfId="8061" priority="285">
      <formula>$M$4&lt;&gt;""</formula>
    </cfRule>
    <cfRule type="expression" dxfId="8060" priority="287">
      <formula>OR($E$21+$G$21+$I$21=$I$20,$E$26+$G$26+$I$26=$I$20,TODAY()&gt;=$D$27-2)</formula>
    </cfRule>
  </conditionalFormatting>
  <conditionalFormatting sqref="D6">
    <cfRule type="expression" dxfId="8059" priority="222">
      <formula>$D$6&lt;&gt;""</formula>
    </cfRule>
    <cfRule type="expression" dxfId="8058" priority="254">
      <formula>$I$5&lt;&gt;""</formula>
    </cfRule>
    <cfRule type="expression" dxfId="8057" priority="380">
      <formula>$D7=TODAY()</formula>
    </cfRule>
  </conditionalFormatting>
  <conditionalFormatting sqref="L6">
    <cfRule type="expression" dxfId="8056" priority="219">
      <formula>$L6&lt;&gt;""</formula>
    </cfRule>
    <cfRule type="expression" dxfId="8055" priority="249">
      <formula>$Q$4&lt;&gt;""</formula>
    </cfRule>
    <cfRule type="expression" dxfId="8054" priority="351">
      <formula>$L$7=TODAY()</formula>
    </cfRule>
  </conditionalFormatting>
  <conditionalFormatting sqref="D18">
    <cfRule type="expression" dxfId="8053" priority="270">
      <formula>$D$18&lt;&gt;""</formula>
    </cfRule>
    <cfRule type="expression" dxfId="8052" priority="379">
      <formula>$I16&lt;&gt;""</formula>
    </cfRule>
  </conditionalFormatting>
  <conditionalFormatting sqref="L18">
    <cfRule type="expression" dxfId="8051" priority="218">
      <formula>$L18&lt;&gt;""</formula>
    </cfRule>
    <cfRule type="expression" dxfId="8050" priority="236">
      <formula>$Q$16&lt;&gt;""</formula>
    </cfRule>
    <cfRule type="expression" dxfId="8049" priority="325">
      <formula>$L$19=TODAY()</formula>
    </cfRule>
  </conditionalFormatting>
  <conditionalFormatting sqref="E5">
    <cfRule type="expression" dxfId="8048" priority="276">
      <formula>$E5&lt;&gt;""</formula>
    </cfRule>
    <cfRule type="expression" dxfId="8047" priority="286">
      <formula>$E$4&lt;&gt;""</formula>
    </cfRule>
  </conditionalFormatting>
  <conditionalFormatting sqref="D11">
    <cfRule type="expression" dxfId="8046" priority="107">
      <formula>IF($I8&gt;=1,$H$10,"")</formula>
    </cfRule>
  </conditionalFormatting>
  <conditionalFormatting sqref="E11">
    <cfRule type="expression" dxfId="8045" priority="116">
      <formula>IF($I$8&gt;=2,$H$10,"")</formula>
    </cfRule>
    <cfRule type="expression" dxfId="8044" priority="196">
      <formula>$E11&lt;&gt;""</formula>
    </cfRule>
  </conditionalFormatting>
  <conditionalFormatting sqref="F11">
    <cfRule type="expression" dxfId="8043" priority="162">
      <formula>IF($I$8&gt;=3,$H$10,"")</formula>
    </cfRule>
    <cfRule type="expression" dxfId="8042" priority="202">
      <formula>$F$11&lt;&gt;""</formula>
    </cfRule>
  </conditionalFormatting>
  <conditionalFormatting sqref="G11">
    <cfRule type="expression" dxfId="8041" priority="192">
      <formula>IF($I$8&gt;=4,$H$10,"")</formula>
    </cfRule>
    <cfRule type="expression" dxfId="8040" priority="207">
      <formula>$G$11&lt;&gt;""</formula>
    </cfRule>
  </conditionalFormatting>
  <conditionalFormatting sqref="H11">
    <cfRule type="expression" dxfId="8039" priority="193">
      <formula>IF($I$8&gt;=5,$H$10,"")</formula>
    </cfRule>
    <cfRule type="expression" dxfId="8038" priority="208">
      <formula>$H$11&lt;&gt;""</formula>
    </cfRule>
  </conditionalFormatting>
  <conditionalFormatting sqref="I11">
    <cfRule type="expression" dxfId="8037" priority="194">
      <formula>IF($I$8&gt;=6,$H$10,"")</formula>
    </cfRule>
    <cfRule type="expression" dxfId="8036" priority="209">
      <formula>$I$11&lt;&gt;""</formula>
    </cfRule>
  </conditionalFormatting>
  <conditionalFormatting sqref="D23">
    <cfRule type="expression" dxfId="8035" priority="154">
      <formula>IF($I$20&gt;=1,$H$22,"")</formula>
    </cfRule>
  </conditionalFormatting>
  <conditionalFormatting sqref="E23">
    <cfRule type="expression" dxfId="8034" priority="188">
      <formula>IF($I$20&gt;=2,$H$22,"")</formula>
    </cfRule>
    <cfRule type="expression" dxfId="8033" priority="191">
      <formula>$E$23&lt;&gt;""</formula>
    </cfRule>
  </conditionalFormatting>
  <conditionalFormatting sqref="F23">
    <cfRule type="expression" dxfId="8032" priority="187">
      <formula>IF($I$20&gt;=3,$H$22,"")</formula>
    </cfRule>
    <cfRule type="expression" dxfId="8031" priority="197">
      <formula>$F$23&lt;&gt;""</formula>
    </cfRule>
  </conditionalFormatting>
  <conditionalFormatting sqref="G23">
    <cfRule type="expression" dxfId="8030" priority="186">
      <formula>IF($I$20&gt;=4,$H$22,"")</formula>
    </cfRule>
    <cfRule type="expression" dxfId="8029" priority="198">
      <formula>$G$23&lt;&gt;""</formula>
    </cfRule>
  </conditionalFormatting>
  <conditionalFormatting sqref="H23">
    <cfRule type="expression" dxfId="8028" priority="160">
      <formula>IF($I$20&gt;=5,$H$22,"")</formula>
    </cfRule>
    <cfRule type="expression" dxfId="8027" priority="199">
      <formula>$H$23&lt;&gt;""</formula>
    </cfRule>
  </conditionalFormatting>
  <conditionalFormatting sqref="I23">
    <cfRule type="expression" dxfId="8026" priority="101">
      <formula>IF($I$20&gt;=6,$H$22,"")</formula>
    </cfRule>
    <cfRule type="expression" dxfId="8025" priority="200">
      <formula>$I$23&lt;&gt;""</formula>
    </cfRule>
  </conditionalFormatting>
  <conditionalFormatting sqref="L11">
    <cfRule type="expression" dxfId="8024" priority="156">
      <formula>IF($Q8&gt;=1,$P$10,"")</formula>
    </cfRule>
  </conditionalFormatting>
  <conditionalFormatting sqref="M11">
    <cfRule type="expression" dxfId="8023" priority="95">
      <formula>IF($Q$8&gt;=2,$P$10,"")</formula>
    </cfRule>
    <cfRule type="expression" dxfId="8022" priority="180">
      <formula>$M$11&lt;&gt;""</formula>
    </cfRule>
  </conditionalFormatting>
  <conditionalFormatting sqref="N11">
    <cfRule type="expression" dxfId="8021" priority="161">
      <formula>IF($Q$8&gt;=3,$P$10,"")</formula>
    </cfRule>
    <cfRule type="expression" dxfId="8020" priority="181">
      <formula>$N$11&lt;&gt;""</formula>
    </cfRule>
  </conditionalFormatting>
  <conditionalFormatting sqref="O11">
    <cfRule type="expression" dxfId="8019" priority="177">
      <formula>IF($Q$8&gt;=4,$P$10,"")</formula>
    </cfRule>
    <cfRule type="expression" dxfId="8018" priority="182">
      <formula>$O$11&lt;&gt;""</formula>
    </cfRule>
  </conditionalFormatting>
  <conditionalFormatting sqref="P11">
    <cfRule type="expression" dxfId="8017" priority="176">
      <formula>IF($Q$8&gt;=5,$P$10,"")</formula>
    </cfRule>
    <cfRule type="expression" dxfId="8016" priority="183">
      <formula>$P$11&lt;&gt;""</formula>
    </cfRule>
  </conditionalFormatting>
  <conditionalFormatting sqref="Q11">
    <cfRule type="expression" dxfId="8015" priority="175">
      <formula>IF($Q$8&gt;=6,$P$10,"")</formula>
    </cfRule>
    <cfRule type="expression" dxfId="8014" priority="184">
      <formula>$Q$11&lt;&gt;""</formula>
    </cfRule>
  </conditionalFormatting>
  <conditionalFormatting sqref="L23">
    <cfRule type="expression" dxfId="8013" priority="166">
      <formula>IF($Q$20&gt;=1,$P$22,"")</formula>
    </cfRule>
  </conditionalFormatting>
  <conditionalFormatting sqref="M23">
    <cfRule type="expression" dxfId="8012" priority="89">
      <formula>IF($Q$20&gt;=2,$P$22,"")</formula>
    </cfRule>
    <cfRule type="expression" dxfId="8011" priority="167">
      <formula>$M$23&lt;&gt;""</formula>
    </cfRule>
  </conditionalFormatting>
  <conditionalFormatting sqref="N23">
    <cfRule type="expression" dxfId="8010" priority="164">
      <formula>IF($Q$20&gt;=3,$P$22,"")</formula>
    </cfRule>
    <cfRule type="expression" dxfId="8009" priority="168">
      <formula>$N$23&lt;&gt;""</formula>
    </cfRule>
  </conditionalFormatting>
  <conditionalFormatting sqref="O23">
    <cfRule type="expression" dxfId="8008" priority="163">
      <formula>IF($Q$20&gt;=4,$P$22,"")</formula>
    </cfRule>
    <cfRule type="expression" dxfId="8007" priority="169">
      <formula>$O$23&lt;&gt;""</formula>
    </cfRule>
  </conditionalFormatting>
  <conditionalFormatting sqref="P23">
    <cfRule type="expression" dxfId="8006" priority="159">
      <formula>IF($Q$20&gt;=5,$P$22,"")</formula>
    </cfRule>
    <cfRule type="expression" dxfId="8005" priority="170">
      <formula>$P$23&lt;&gt;""</formula>
    </cfRule>
  </conditionalFormatting>
  <conditionalFormatting sqref="Q23">
    <cfRule type="expression" dxfId="8004" priority="122">
      <formula>IF($Q$20&gt;=6,$P$22,"")</formula>
    </cfRule>
    <cfRule type="expression" dxfId="8003" priority="171">
      <formula>$Q$23&lt;&gt;""</formula>
    </cfRule>
  </conditionalFormatting>
  <conditionalFormatting sqref="D11:I11">
    <cfRule type="expression" dxfId="8002" priority="64">
      <formula>D$11&lt;&gt;""</formula>
    </cfRule>
    <cfRule type="expression" dxfId="8001" priority="195">
      <formula>$H$10&lt;=TODAY()-2</formula>
    </cfRule>
  </conditionalFormatting>
  <conditionalFormatting sqref="L11:Q11">
    <cfRule type="expression" dxfId="8000" priority="63">
      <formula>L$11&lt;&gt;""</formula>
    </cfRule>
    <cfRule type="expression" dxfId="7999" priority="179">
      <formula>$P$10&lt;=TODAY()-2</formula>
    </cfRule>
  </conditionalFormatting>
  <conditionalFormatting sqref="D23:I23">
    <cfRule type="expression" dxfId="7998" priority="62">
      <formula>D$23&lt;&gt;""</formula>
    </cfRule>
    <cfRule type="expression" dxfId="7997" priority="190">
      <formula>$H$22&lt;=TODAY()-2</formula>
    </cfRule>
  </conditionalFormatting>
  <conditionalFormatting sqref="L23:Q23">
    <cfRule type="expression" dxfId="7996" priority="61">
      <formula>L$23&lt;&gt;""</formula>
    </cfRule>
    <cfRule type="expression" dxfId="7995" priority="172">
      <formula>$P$22&lt;=TODAY()-2</formula>
    </cfRule>
  </conditionalFormatting>
  <conditionalFormatting sqref="M12">
    <cfRule type="expression" dxfId="7994" priority="237">
      <formula>AND(TODAY()&gt;=$M$11,TODAY()&lt;=$M$12-1)</formula>
    </cfRule>
  </conditionalFormatting>
  <conditionalFormatting sqref="L12">
    <cfRule type="expression" dxfId="7993" priority="297">
      <formula>AND(TODAY()&gt;=$L$11,TODAY()&lt;=$L$12-1)</formula>
    </cfRule>
  </conditionalFormatting>
  <conditionalFormatting sqref="N12">
    <cfRule type="expression" dxfId="7992" priority="100">
      <formula>$N$12&lt;=TODAY()</formula>
    </cfRule>
    <cfRule type="expression" dxfId="7991" priority="215">
      <formula>AND(TODAY()&gt;=$N$11,TODAY()&lt;=$N$12-1)</formula>
    </cfRule>
  </conditionalFormatting>
  <conditionalFormatting sqref="O12">
    <cfRule type="expression" dxfId="7990" priority="99">
      <formula>$O$12&lt;=TODAY()</formula>
    </cfRule>
    <cfRule type="expression" dxfId="7989" priority="147">
      <formula>AND(TODAY()&gt;=$O$11,TODAY()&lt;=$O$12-1)</formula>
    </cfRule>
  </conditionalFormatting>
  <conditionalFormatting sqref="P12">
    <cfRule type="expression" dxfId="7988" priority="98">
      <formula>$P12&lt;=TODAY()</formula>
    </cfRule>
    <cfRule type="expression" dxfId="7987" priority="142">
      <formula>AND(TODAY()&gt;=$P$11,TODAY()&lt;=$P$12-1)</formula>
    </cfRule>
  </conditionalFormatting>
  <conditionalFormatting sqref="Q12">
    <cfRule type="expression" dxfId="7986" priority="97">
      <formula>$Q$12&lt;=TODAY()</formula>
    </cfRule>
    <cfRule type="expression" dxfId="7985" priority="140">
      <formula>AND(TODAY()&gt;=$Q$11,TODAY()&lt;=$Q$12-1)</formula>
    </cfRule>
  </conditionalFormatting>
  <conditionalFormatting sqref="D24">
    <cfRule type="expression" dxfId="7984" priority="367">
      <formula>AND(TODAY()&gt;=D23,TODAY()&lt;=D24-1)</formula>
    </cfRule>
  </conditionalFormatting>
  <conditionalFormatting sqref="E24">
    <cfRule type="expression" dxfId="7983" priority="135">
      <formula>$E$24&lt;=TODAY()</formula>
    </cfRule>
    <cfRule type="expression" dxfId="7982" priority="255">
      <formula>AND(TODAY()&gt;=$E$23,TODAY()&lt;=$E$24-1)</formula>
    </cfRule>
  </conditionalFormatting>
  <conditionalFormatting sqref="F24">
    <cfRule type="expression" dxfId="7981" priority="106">
      <formula>$F$24&lt;=TODAY()</formula>
    </cfRule>
    <cfRule type="expression" dxfId="7980" priority="216">
      <formula>AND(TODAY()&gt;=$F$23,TODAY()&lt;=$F$24-1)</formula>
    </cfRule>
  </conditionalFormatting>
  <conditionalFormatting sqref="G24">
    <cfRule type="expression" dxfId="7979" priority="105">
      <formula>$G$24&lt;=TODAY()</formula>
    </cfRule>
    <cfRule type="expression" dxfId="7978" priority="145">
      <formula>AND(TODAY()&gt;=$G$23,TODAY()&lt;=$G$24-1)</formula>
    </cfRule>
  </conditionalFormatting>
  <conditionalFormatting sqref="H24">
    <cfRule type="expression" dxfId="7977" priority="104">
      <formula>$H$24&lt;=TODAY()</formula>
    </cfRule>
    <cfRule type="expression" dxfId="7976" priority="136">
      <formula>AND(TODAY()&gt;=$H$23,TODAY()&lt;=$H$24-1)</formula>
    </cfRule>
  </conditionalFormatting>
  <conditionalFormatting sqref="I24">
    <cfRule type="expression" dxfId="7975" priority="103">
      <formula>$I$24&lt;=TODAY()</formula>
    </cfRule>
    <cfRule type="expression" dxfId="7974" priority="133">
      <formula>AND(TODAY()&gt;=$I$23,TODAY()&lt;=$I$24-1)</formula>
    </cfRule>
  </conditionalFormatting>
  <conditionalFormatting sqref="L24">
    <cfRule type="expression" dxfId="7973" priority="294">
      <formula>AND(TODAY()&gt;=$L$23,TODAY()&lt;=$L$24-1)</formula>
    </cfRule>
  </conditionalFormatting>
  <conditionalFormatting sqref="M24">
    <cfRule type="expression" dxfId="7972" priority="127">
      <formula>$M$24&lt;=TODAY()</formula>
    </cfRule>
    <cfRule type="expression" dxfId="7971" priority="224">
      <formula>AND(TODAY()&gt;=$M$23,TODAY()&lt;=$M$24-1)</formula>
    </cfRule>
  </conditionalFormatting>
  <conditionalFormatting sqref="N24">
    <cfRule type="expression" dxfId="7970" priority="94">
      <formula>$N$24&lt;=TODAY()</formula>
    </cfRule>
    <cfRule type="expression" dxfId="7969" priority="151">
      <formula>AND(TODAY()&gt;=$N$23,TODAY()&lt;=$N$24-1)</formula>
    </cfRule>
  </conditionalFormatting>
  <conditionalFormatting sqref="O24">
    <cfRule type="expression" dxfId="7968" priority="93">
      <formula>$O$24&lt;=TODAY()</formula>
    </cfRule>
    <cfRule type="expression" dxfId="7967" priority="143">
      <formula>AND(TODAY()&gt;=$O$23,TODAY()&lt;=$O$24-1)</formula>
    </cfRule>
  </conditionalFormatting>
  <conditionalFormatting sqref="P24">
    <cfRule type="expression" dxfId="7966" priority="92">
      <formula>$P$24&lt;=TODAY()</formula>
    </cfRule>
    <cfRule type="expression" dxfId="7965" priority="131">
      <formula>AND(TODAY()&gt;=$P$23,TODAY()&lt;=$P$24-1)</formula>
    </cfRule>
  </conditionalFormatting>
  <conditionalFormatting sqref="Q24">
    <cfRule type="expression" dxfId="7964" priority="91">
      <formula>$Q$24&lt;=TODAY()</formula>
    </cfRule>
    <cfRule type="expression" dxfId="7963" priority="130">
      <formula>AND(TODAY()&gt;=$Q$23,TODAY()&lt;=$Q$24-1)</formula>
    </cfRule>
  </conditionalFormatting>
  <conditionalFormatting sqref="G15">
    <cfRule type="expression" dxfId="7962" priority="117">
      <formula>$G$15=TODAY()</formula>
    </cfRule>
    <cfRule type="expression" dxfId="7961" priority="118">
      <formula>AND(TODAY()&gt;=D15,TODAY()&lt;=G15)</formula>
    </cfRule>
  </conditionalFormatting>
  <conditionalFormatting sqref="G27">
    <cfRule type="expression" dxfId="7960" priority="114">
      <formula>$G$27=TODAY()</formula>
    </cfRule>
    <cfRule type="expression" dxfId="7959" priority="121">
      <formula>AND(TODAY()&gt;=$D$27,TODAY()&lt;=$G$27)</formula>
    </cfRule>
  </conditionalFormatting>
  <conditionalFormatting sqref="O15">
    <cfRule type="expression" dxfId="7958" priority="115">
      <formula>$O$15=TODAY()</formula>
    </cfRule>
    <cfRule type="expression" dxfId="7957" priority="120">
      <formula>AND(TODAY()&gt;=L15,TODAY()&lt;=O15)</formula>
    </cfRule>
  </conditionalFormatting>
  <conditionalFormatting sqref="O27">
    <cfRule type="expression" dxfId="7956" priority="113">
      <formula>$O$27=TODAY()</formula>
    </cfRule>
    <cfRule type="expression" dxfId="7955" priority="119">
      <formula>AND(TODAY()&gt;=$L$27,AUJOURDHUI&lt;=$O$27)</formula>
    </cfRule>
  </conditionalFormatting>
  <conditionalFormatting sqref="D12">
    <cfRule type="expression" dxfId="7954" priority="223">
      <formula>AND(TODAY()&gt;=D11,TODAY()&lt;=D12-1)</formula>
    </cfRule>
  </conditionalFormatting>
  <conditionalFormatting sqref="E12">
    <cfRule type="expression" dxfId="7953" priority="250">
      <formula>AND(TODAY()&gt;=$E$11,TODAY()&lt;=$E$12-1)</formula>
    </cfRule>
  </conditionalFormatting>
  <conditionalFormatting sqref="F12">
    <cfRule type="expression" dxfId="7952" priority="394">
      <formula>AND(TODAY()&gt;=$F$11,TODAY()&lt;=$F$12-1)</formula>
    </cfRule>
  </conditionalFormatting>
  <conditionalFormatting sqref="G12">
    <cfRule type="expression" dxfId="7951" priority="157">
      <formula>AND(TODAY()&gt;=$G$11,TODAY()&lt;=$G$12-1)</formula>
    </cfRule>
  </conditionalFormatting>
  <conditionalFormatting sqref="H12">
    <cfRule type="expression" dxfId="7950" priority="112">
      <formula>AND(TODAY()&gt;=$H$11,TODAY()&lt;=$H$12-1)</formula>
    </cfRule>
  </conditionalFormatting>
  <conditionalFormatting sqref="I12">
    <cfRule type="expression" dxfId="7949" priority="111">
      <formula>AND(TODAY()&gt;=$I$11,TODAY()&lt;=$I$12-1)</formula>
    </cfRule>
  </conditionalFormatting>
  <conditionalFormatting sqref="E4:F4">
    <cfRule type="expression" dxfId="7948" priority="86">
      <formula>$E$4&lt;&gt;""</formula>
    </cfRule>
    <cfRule type="expression" dxfId="7947" priority="87">
      <formula>$E$4=""</formula>
    </cfRule>
  </conditionalFormatting>
  <conditionalFormatting sqref="M4:N4">
    <cfRule type="expression" dxfId="7946" priority="65">
      <formula>$M$4&lt;&gt;""</formula>
    </cfRule>
    <cfRule type="expression" dxfId="7945" priority="82">
      <formula>Q4=TODAY()</formula>
    </cfRule>
    <cfRule type="expression" dxfId="7944" priority="84">
      <formula>OR(D27&lt;=TODAY()-2,Q5&lt;=TODAY()-2)</formula>
    </cfRule>
    <cfRule type="expression" dxfId="7943" priority="85">
      <formula>OR($E$21+$G$21+$I$21=$I$20,$E$26+$G$26+$I$26=$I$20,TODAY()&gt;=$D$27-2)</formula>
    </cfRule>
  </conditionalFormatting>
  <conditionalFormatting sqref="M17:N17">
    <cfRule type="expression" dxfId="7942" priority="72">
      <formula>$M$17&lt;&gt;""</formula>
    </cfRule>
    <cfRule type="expression" dxfId="7941" priority="77">
      <formula>OR(L15&lt;=TODAY()-2,Q17&lt;=TODAY()-2)</formula>
    </cfRule>
    <cfRule type="expression" dxfId="7940" priority="79">
      <formula>$M$16&lt;&gt;""</formula>
    </cfRule>
    <cfRule type="expression" dxfId="7939" priority="81">
      <formula>OR($M$9+$O$9+$Q$9=$Q$8,$M$14+$O$14+$Q$14=$Q$8,TODAY()&gt;=$L$15-2)</formula>
    </cfRule>
  </conditionalFormatting>
  <conditionalFormatting sqref="E17">
    <cfRule type="expression" dxfId="7938" priority="68">
      <formula>$E17&lt;&gt;""</formula>
    </cfRule>
    <cfRule type="expression" dxfId="7937" priority="80">
      <formula>$E$16&lt;&gt;""</formula>
    </cfRule>
  </conditionalFormatting>
  <conditionalFormatting sqref="E16:F16">
    <cfRule type="expression" dxfId="7936" priority="67">
      <formula>E16&lt;&gt;""</formula>
    </cfRule>
    <cfRule type="expression" dxfId="7935" priority="70">
      <formula>OR($E$9+$G$9+$I$9=$G$8,$E$14+$G$14+$I$14=$I$8,TODAY()&gt;=$D$15-2)</formula>
    </cfRule>
    <cfRule type="expression" dxfId="7934" priority="75">
      <formula>$I$16=TODAY()</formula>
    </cfRule>
    <cfRule type="expression" dxfId="7933" priority="76">
      <formula>OR(D15&lt;=TODAY()-2,I17&lt;=TODAY()-2)</formula>
    </cfRule>
  </conditionalFormatting>
  <conditionalFormatting sqref="M16:N16">
    <cfRule type="expression" dxfId="7932" priority="66">
      <formula>$M$16&lt;&gt;""</formula>
    </cfRule>
    <cfRule type="expression" dxfId="7931" priority="71">
      <formula>Q16=TODAY()</formula>
    </cfRule>
    <cfRule type="expression" dxfId="7930" priority="73">
      <formula>OR(L15&lt;=TODAY()-2,Q17&lt;=TODAY()-2)</formula>
    </cfRule>
    <cfRule type="expression" dxfId="7929" priority="74">
      <formula>OR($M$9+$O$9+$Q$9=$Q$8,$M$14+$O$14+$Q$14=$Q$8,TODAY()&gt;=$L$27-2)</formula>
    </cfRule>
  </conditionalFormatting>
  <conditionalFormatting sqref="E17:F17">
    <cfRule type="expression" dxfId="7928" priority="69">
      <formula>OR(D15&lt;=TODAY()-2,I17&lt;=TODAY()-2)</formula>
    </cfRule>
    <cfRule type="expression" dxfId="7927" priority="78">
      <formula>OR($E$9+$G$9+$I$9=$I$8,$E$14+$G$14+$I$14=$I$8,TODAY()&gt;=$D$15-2)</formula>
    </cfRule>
  </conditionalFormatting>
  <conditionalFormatting sqref="I16:I17">
    <cfRule type="expression" dxfId="7926" priority="49">
      <formula>AND($I$17&lt;&gt;"",TODAY()&gt;=$I$17,$I16="")</formula>
    </cfRule>
    <cfRule type="timePeriod" dxfId="7925" priority="60" timePeriod="tomorrow">
      <formula>FLOOR(I16,1)=TODAY()+1</formula>
    </cfRule>
  </conditionalFormatting>
  <conditionalFormatting sqref="Q16:Q17">
    <cfRule type="expression" dxfId="7924" priority="47">
      <formula>AND($Q$17&lt;&gt;"",TODAY()&gt;=$Q$17,$Q16="")</formula>
    </cfRule>
    <cfRule type="timePeriod" dxfId="7923" priority="56" timePeriod="tomorrow">
      <formula>FLOOR(Q16,1)=TODAY()+1</formula>
    </cfRule>
  </conditionalFormatting>
  <conditionalFormatting sqref="I4">
    <cfRule type="expression" dxfId="7922" priority="44">
      <formula>$I$5&lt;&gt;""</formula>
    </cfRule>
    <cfRule type="expression" dxfId="7921" priority="45">
      <formula>$I$5&lt;&gt;""</formula>
    </cfRule>
  </conditionalFormatting>
  <conditionalFormatting sqref="E6:I6">
    <cfRule type="expression" dxfId="7920" priority="39">
      <formula>AND($H$7="",D6&lt;&gt;"",E6="")</formula>
    </cfRule>
  </conditionalFormatting>
  <conditionalFormatting sqref="M6:Q6">
    <cfRule type="expression" dxfId="7919" priority="38">
      <formula>AND($P$7="",L6&lt;&gt;"",M6="")</formula>
    </cfRule>
  </conditionalFormatting>
  <conditionalFormatting sqref="E18:I18">
    <cfRule type="expression" dxfId="7918" priority="37">
      <formula>AND($H$19="",D18&lt;&gt;"",E18="")</formula>
    </cfRule>
  </conditionalFormatting>
  <conditionalFormatting sqref="M18:Q18">
    <cfRule type="expression" dxfId="7917" priority="36">
      <formula>AND($P$19="",L18&lt;&gt;"",M18="")</formula>
    </cfRule>
  </conditionalFormatting>
  <conditionalFormatting sqref="Q4:Q5">
    <cfRule type="expression" dxfId="7916" priority="35">
      <formula>AND($Q$5&lt;&gt;"",TODAY()&gt;=$Q$5,$Q4="")</formula>
    </cfRule>
    <cfRule type="timePeriod" dxfId="7915" priority="58" timePeriod="tomorrow">
      <formula>FLOOR(Q4,1)=TODAY()+1</formula>
    </cfRule>
  </conditionalFormatting>
  <conditionalFormatting sqref="I30">
    <cfRule type="cellIs" dxfId="7914" priority="3" operator="lessThan">
      <formula>1</formula>
    </cfRule>
  </conditionalFormatting>
  <conditionalFormatting sqref="G32:H33">
    <cfRule type="timePeriod" dxfId="7913" priority="12" timePeriod="today">
      <formula>FLOOR(G32,1)=TODAY()</formula>
    </cfRule>
  </conditionalFormatting>
  <conditionalFormatting sqref="Q30">
    <cfRule type="cellIs" dxfId="7912" priority="7" operator="lessThan">
      <formula>1</formula>
    </cfRule>
    <cfRule type="expression" dxfId="7911" priority="11">
      <formula>M30</formula>
    </cfRule>
  </conditionalFormatting>
  <conditionalFormatting sqref="O32:P32">
    <cfRule type="timePeriod" dxfId="7910" priority="10" timePeriod="today">
      <formula>FLOOR(O32,1)=TODAY()</formula>
    </cfRule>
  </conditionalFormatting>
  <conditionalFormatting sqref="O33:P33">
    <cfRule type="timePeriod" dxfId="7909" priority="9" timePeriod="today">
      <formula>FLOOR(O33,1)=TODAY()</formula>
    </cfRule>
  </conditionalFormatting>
  <conditionalFormatting sqref="Q29">
    <cfRule type="cellIs" dxfId="7908" priority="8" operator="lessThan">
      <formula>1</formula>
    </cfRule>
  </conditionalFormatting>
  <conditionalFormatting sqref="Q32">
    <cfRule type="cellIs" dxfId="7907" priority="6" operator="lessThan">
      <formula>1</formula>
    </cfRule>
  </conditionalFormatting>
  <conditionalFormatting sqref="Q33">
    <cfRule type="cellIs" dxfId="7906" priority="5" operator="lessThan">
      <formula>1</formula>
    </cfRule>
  </conditionalFormatting>
  <conditionalFormatting sqref="I29">
    <cfRule type="cellIs" dxfId="7905" priority="4" operator="lessThan">
      <formula>1</formula>
    </cfRule>
  </conditionalFormatting>
  <conditionalFormatting sqref="I32">
    <cfRule type="cellIs" dxfId="7904" priority="2" operator="lessThan">
      <formula>1</formula>
    </cfRule>
  </conditionalFormatting>
  <conditionalFormatting sqref="I33">
    <cfRule type="cellIs" dxfId="7903" priority="1" operator="lessThan">
      <formula>1</formula>
    </cfRule>
  </conditionalFormatting>
  <dataValidations count="2">
    <dataValidation type="list" allowBlank="1" showInputMessage="1" showErrorMessage="1" sqref="E5:F5 M5:N5 E17:F17 M17:N17" xr:uid="{BD1F8954-011E-4447-A1B0-04BEBB59EEC2}">
      <formula1>Mâles</formula1>
    </dataValidation>
    <dataValidation type="list" allowBlank="1" showInputMessage="1" showErrorMessage="1" sqref="E4:F4 M4:N4 E16:F16 M16:N16" xr:uid="{F85C0A29-8A70-4057-B2A6-99C56D232A6D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13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FFF1E3C-4A69-44C8-BE6F-D9444EF3F71B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3B58CC28-D2C7-43A9-98AA-522B14A31E92}">
          <x14:formula1>
            <xm:f>Liste!$G$2:$G$6</xm:f>
          </x14:formula1>
          <xm:sqref>F9 N9 N21 F21</xm:sqref>
        </x14:dataValidation>
        <x14:dataValidation type="list" allowBlank="1" showInputMessage="1" showErrorMessage="1" xr:uid="{BB49243C-1510-4A71-8223-F365292F9991}">
          <x14:formula1>
            <xm:f>Liste!$F$2:$F$6</xm:f>
          </x14:formula1>
          <xm:sqref>H9 P9 P21 H21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E13" sqref="E13"/>
    </sheetView>
  </sheetViews>
  <sheetFormatPr baseColWidth="10" defaultRowHeight="14.4" x14ac:dyDescent="0.3"/>
  <cols>
    <col min="2" max="2" width="2.88671875" customWidth="1"/>
    <col min="3" max="3" width="14.77734375" customWidth="1"/>
    <col min="4" max="4" width="10.109375" customWidth="1"/>
    <col min="5" max="5" width="9.77734375" customWidth="1"/>
    <col min="6" max="6" width="10.109375" customWidth="1"/>
    <col min="7" max="9" width="9.77734375" customWidth="1"/>
    <col min="10" max="10" width="2.88671875" customWidth="1"/>
    <col min="11" max="11" width="14.77734375" customWidth="1"/>
    <col min="12" max="12" width="10.109375" customWidth="1"/>
    <col min="13" max="13" width="9.77734375" customWidth="1"/>
    <col min="14" max="14" width="10.109375" customWidth="1"/>
    <col min="15" max="17" width="9.77734375" customWidth="1"/>
  </cols>
  <sheetData>
    <row r="1" spans="2:19" ht="25.05" customHeight="1" thickBot="1" x14ac:dyDescent="0.35"/>
    <row r="2" spans="2:19" ht="57" customHeight="1" thickTop="1" x14ac:dyDescent="0.3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5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5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5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5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5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5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5">
      <c r="B9" s="438" t="s">
        <v>6</v>
      </c>
      <c r="C9" s="392"/>
      <c r="D9" s="20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20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5">
      <c r="B10" s="410" t="s">
        <v>0</v>
      </c>
      <c r="C10" s="155" t="s">
        <v>5</v>
      </c>
      <c r="D10" s="207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207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39"/>
    </row>
    <row r="11" spans="2:19" ht="20.7" customHeight="1" thickTop="1" thickBot="1" x14ac:dyDescent="0.35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5">
      <c r="B12" s="412"/>
      <c r="C12" s="206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206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5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5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5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5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5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5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5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5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5">
      <c r="B21" s="438" t="s">
        <v>6</v>
      </c>
      <c r="C21" s="392"/>
      <c r="D21" s="20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20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5">
      <c r="B22" s="410" t="s">
        <v>0</v>
      </c>
      <c r="C22" s="155" t="s">
        <v>5</v>
      </c>
      <c r="D22" s="207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207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5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5">
      <c r="B24" s="412"/>
      <c r="C24" s="206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206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5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5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5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5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5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5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5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5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5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3"/>
    <row r="35" spans="2:17" ht="16.05" customHeight="1" x14ac:dyDescent="0.3"/>
    <row r="36" spans="2:17" ht="16.05" customHeight="1" x14ac:dyDescent="0.3"/>
    <row r="37" spans="2:17" ht="16.05" customHeight="1" x14ac:dyDescent="0.3"/>
    <row r="38" spans="2:17" ht="18" customHeight="1" x14ac:dyDescent="0.3">
      <c r="I38" s="39"/>
    </row>
    <row r="39" spans="2:17" ht="19.95" customHeight="1" x14ac:dyDescent="0.3"/>
    <row r="40" spans="2:17" ht="16.05" customHeight="1" x14ac:dyDescent="0.3"/>
    <row r="41" spans="2:17" ht="16.05" customHeight="1" x14ac:dyDescent="0.3"/>
    <row r="42" spans="2:17" ht="16.05" customHeight="1" x14ac:dyDescent="0.3"/>
    <row r="43" spans="2:17" ht="15.6" customHeight="1" x14ac:dyDescent="0.3"/>
    <row r="44" spans="2:17" ht="16.05" customHeight="1" x14ac:dyDescent="0.3"/>
    <row r="45" spans="2:17" ht="16.05" customHeight="1" x14ac:dyDescent="0.3"/>
    <row r="46" spans="2:17" ht="16.05" customHeight="1" x14ac:dyDescent="0.3"/>
    <row r="47" spans="2:17" ht="16.05" customHeight="1" x14ac:dyDescent="0.3"/>
    <row r="48" spans="2:17" ht="16.05" customHeight="1" x14ac:dyDescent="0.3"/>
    <row r="49" ht="18" customHeight="1" x14ac:dyDescent="0.3"/>
  </sheetData>
  <sheetProtection sheet="1" objects="1" scenarios="1"/>
  <mergeCells count="95">
    <mergeCell ref="O32:P32"/>
    <mergeCell ref="G33:H33"/>
    <mergeCell ref="O33:P33"/>
    <mergeCell ref="O28:P28"/>
    <mergeCell ref="G29:H29"/>
    <mergeCell ref="O29:P29"/>
    <mergeCell ref="G30:H30"/>
    <mergeCell ref="O30:P30"/>
    <mergeCell ref="B32:C32"/>
    <mergeCell ref="J32:K32"/>
    <mergeCell ref="B33:C33"/>
    <mergeCell ref="J33:K33"/>
    <mergeCell ref="B31:F31"/>
    <mergeCell ref="J31:N31"/>
    <mergeCell ref="G32:H32"/>
    <mergeCell ref="B29:C29"/>
    <mergeCell ref="J29:K29"/>
    <mergeCell ref="B30:C30"/>
    <mergeCell ref="J30:K30"/>
    <mergeCell ref="B28:F28"/>
    <mergeCell ref="G28:H28"/>
    <mergeCell ref="J28:N28"/>
    <mergeCell ref="J9:K9"/>
    <mergeCell ref="B15:C15"/>
    <mergeCell ref="B13:C13"/>
    <mergeCell ref="E4:F4"/>
    <mergeCell ref="M4:N4"/>
    <mergeCell ref="D7:E7"/>
    <mergeCell ref="E15:F15"/>
    <mergeCell ref="J15:K15"/>
    <mergeCell ref="M15:N15"/>
    <mergeCell ref="B14:C14"/>
    <mergeCell ref="B6:B8"/>
    <mergeCell ref="F7:G7"/>
    <mergeCell ref="B9:C9"/>
    <mergeCell ref="B10:B12"/>
    <mergeCell ref="E10:F10"/>
    <mergeCell ref="H7:I7"/>
    <mergeCell ref="B2:Q3"/>
    <mergeCell ref="B4:C5"/>
    <mergeCell ref="J4:K5"/>
    <mergeCell ref="E5:F5"/>
    <mergeCell ref="M5:N5"/>
    <mergeCell ref="O5:P5"/>
    <mergeCell ref="O4:P4"/>
    <mergeCell ref="G4:H4"/>
    <mergeCell ref="G5:H5"/>
    <mergeCell ref="N7:O7"/>
    <mergeCell ref="P7:Q7"/>
    <mergeCell ref="D8:E8"/>
    <mergeCell ref="L8:M8"/>
    <mergeCell ref="L7:M7"/>
    <mergeCell ref="J6:J8"/>
    <mergeCell ref="H10:I10"/>
    <mergeCell ref="J10:J12"/>
    <mergeCell ref="M10:N10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J13:K13"/>
    <mergeCell ref="J14:K14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N19:O19"/>
    <mergeCell ref="B18:B20"/>
    <mergeCell ref="M22:N22"/>
    <mergeCell ref="P22:Q22"/>
    <mergeCell ref="B26:C26"/>
    <mergeCell ref="J26:K26"/>
    <mergeCell ref="B27:C27"/>
    <mergeCell ref="E27:F27"/>
    <mergeCell ref="J27:K27"/>
    <mergeCell ref="M27:N27"/>
    <mergeCell ref="J25:K25"/>
    <mergeCell ref="E22:F22"/>
    <mergeCell ref="H22:I22"/>
    <mergeCell ref="J22:J24"/>
    <mergeCell ref="B25:C25"/>
    <mergeCell ref="B22:B24"/>
  </mergeCells>
  <conditionalFormatting sqref="F7">
    <cfRule type="timePeriod" dxfId="7902" priority="403" timePeriod="today">
      <formula>FLOOR(F7,1)=TODAY()</formula>
    </cfRule>
  </conditionalFormatting>
  <conditionalFormatting sqref="F19">
    <cfRule type="timePeriod" dxfId="7901" priority="402" timePeriod="today">
      <formula>FLOOR(F19,1)=TODAY()</formula>
    </cfRule>
  </conditionalFormatting>
  <conditionalFormatting sqref="D38 G38">
    <cfRule type="timePeriod" dxfId="7900" priority="401" timePeriod="today">
      <formula>FLOOR(D38,1)=TODAY()</formula>
    </cfRule>
  </conditionalFormatting>
  <conditionalFormatting sqref="D49 G49 E44:F44 D42:E42 F41 H41">
    <cfRule type="timePeriod" dxfId="7899" priority="398" timePeriod="today">
      <formula>FLOOR(D41,1)=TODAY()</formula>
    </cfRule>
  </conditionalFormatting>
  <conditionalFormatting sqref="H41:I41">
    <cfRule type="expression" dxfId="7898" priority="397">
      <formula>D41</formula>
    </cfRule>
  </conditionalFormatting>
  <conditionalFormatting sqref="D41">
    <cfRule type="timePeriod" dxfId="7897" priority="396" timePeriod="today">
      <formula>FLOOR(D41,1)=TODAY()</formula>
    </cfRule>
  </conditionalFormatting>
  <conditionalFormatting sqref="N7">
    <cfRule type="timePeriod" dxfId="7896" priority="395" timePeriod="today">
      <formula>FLOOR(N7,1)=TODAY()</formula>
    </cfRule>
  </conditionalFormatting>
  <conditionalFormatting sqref="N19">
    <cfRule type="timePeriod" dxfId="7895" priority="394" timePeriod="today">
      <formula>FLOOR(N19,1)=TODAY()</formula>
    </cfRule>
  </conditionalFormatting>
  <conditionalFormatting sqref="Q20">
    <cfRule type="expression" dxfId="7894" priority="393">
      <formula>O20=(M21+O21+Q21)</formula>
    </cfRule>
  </conditionalFormatting>
  <conditionalFormatting sqref="D7">
    <cfRule type="timePeriod" dxfId="7893" priority="279" timePeriod="today">
      <formula>FLOOR(D7,1)=TODAY()</formula>
    </cfRule>
    <cfRule type="expression" dxfId="7892" priority="383">
      <formula>AND(D7&gt;=TODAY(),D7&lt;=TODAY()+1)</formula>
    </cfRule>
  </conditionalFormatting>
  <conditionalFormatting sqref="D7:E7">
    <cfRule type="expression" dxfId="7891" priority="239">
      <formula>$H7&lt;&gt;""</formula>
    </cfRule>
    <cfRule type="expression" dxfId="7890" priority="392">
      <formula>AND(TODAY()&gt;=$D$6+4,$H$7&lt;&gt;"")</formula>
    </cfRule>
  </conditionalFormatting>
  <conditionalFormatting sqref="D8:E8">
    <cfRule type="expression" dxfId="7889" priority="382">
      <formula>$I8&lt;&gt;""</formula>
    </cfRule>
    <cfRule type="timePeriod" dxfId="7888" priority="388" timePeriod="today">
      <formula>FLOOR(D8,1)=TODAY()</formula>
    </cfRule>
    <cfRule type="expression" dxfId="7887" priority="389">
      <formula>AND(D8&gt;=TODAY(),D8&lt;=TODAY()+1)</formula>
    </cfRule>
    <cfRule type="expression" dxfId="7886" priority="390">
      <formula>$H$7&lt;&gt;""</formula>
    </cfRule>
    <cfRule type="expression" dxfId="7885" priority="391">
      <formula>($E$9+$G$9+$I$9)=$G$8</formula>
    </cfRule>
  </conditionalFormatting>
  <conditionalFormatting sqref="E10:F10">
    <cfRule type="expression" dxfId="7884" priority="208">
      <formula>AND(SUM(E9,G9,I9)&lt;&gt;0,SUM(E9,G9,I9)=G8)</formula>
    </cfRule>
    <cfRule type="expression" dxfId="7883" priority="384">
      <formula>$H10&lt;&gt;""</formula>
    </cfRule>
    <cfRule type="timePeriod" dxfId="7882" priority="385" timePeriod="today">
      <formula>FLOOR(E10,1)=TODAY()</formula>
    </cfRule>
    <cfRule type="expression" dxfId="7881" priority="386">
      <formula>AND(E10&gt;=TODAY(),E10&lt;=TODAY()+1)</formula>
    </cfRule>
    <cfRule type="expression" dxfId="7880" priority="387">
      <formula>$I$8&lt;&gt;""</formula>
    </cfRule>
  </conditionalFormatting>
  <conditionalFormatting sqref="D12:I12">
    <cfRule type="timePeriod" dxfId="7879" priority="95" timePeriod="tomorrow">
      <formula>FLOOR(D12,1)=TODAY()+1</formula>
    </cfRule>
    <cfRule type="expression" dxfId="7878" priority="96">
      <formula>D$13&lt;&gt;""</formula>
    </cfRule>
    <cfRule type="expression" dxfId="7877" priority="97">
      <formula>D$12&lt;=TODAY()</formula>
    </cfRule>
  </conditionalFormatting>
  <conditionalFormatting sqref="D13:I13">
    <cfRule type="expression" dxfId="7876" priority="145">
      <formula>AND(D11&lt;&gt;"",YEAR($D11)=2019)</formula>
    </cfRule>
    <cfRule type="expression" dxfId="7875" priority="238">
      <formula>AND(D11&lt;&gt;"",YEAR($D11)=2020)</formula>
    </cfRule>
    <cfRule type="expression" dxfId="7874" priority="377">
      <formula>AND($D$11&lt;&gt;"",YEAR($D11)=2021)</formula>
    </cfRule>
    <cfRule type="expression" dxfId="7873" priority="378">
      <formula>AND(D11&lt;&gt;"",YEAR($D11)=2022)</formula>
    </cfRule>
    <cfRule type="expression" dxfId="7872" priority="379">
      <formula>AND(D11&lt;&gt;"",YEAR($D11)=2023)</formula>
    </cfRule>
    <cfRule type="expression" dxfId="7871" priority="380">
      <formula>AND(D11&lt;&gt;"",YEAR($D11)=2018)</formula>
    </cfRule>
  </conditionalFormatting>
  <conditionalFormatting sqref="D15">
    <cfRule type="expression" dxfId="7870" priority="112">
      <formula>AND(D15&gt;=TODAY(),D15&lt;=TODAY()+2)</formula>
    </cfRule>
    <cfRule type="expression" dxfId="7869" priority="137">
      <formula>AND(TODAY()&gt;=$H$10+6,TODAY()&lt;=$D$15-2)</formula>
    </cfRule>
  </conditionalFormatting>
  <conditionalFormatting sqref="I15">
    <cfRule type="cellIs" dxfId="7868" priority="287" operator="lessThan">
      <formula>1</formula>
    </cfRule>
  </conditionalFormatting>
  <conditionalFormatting sqref="I15">
    <cfRule type="expression" dxfId="7867" priority="376">
      <formula>IF(AND(E14="",G14="",I14="",(D11:I11)=""),"",IF(E14+G14+I14&lt;&gt;SUM(D11:I11),G15&lt;=TODAY()))</formula>
    </cfRule>
  </conditionalFormatting>
  <conditionalFormatting sqref="H7:I7">
    <cfRule type="expression" dxfId="7866" priority="373">
      <formula>$D8&lt;&gt;""</formula>
    </cfRule>
    <cfRule type="expression" dxfId="7865" priority="374">
      <formula>AND(H7="",D7&lt;&gt;"",D7&lt;=TODAY())</formula>
    </cfRule>
    <cfRule type="timePeriod" dxfId="7864" priority="375" timePeriod="today">
      <formula>FLOOR(H7,1)=TODAY()</formula>
    </cfRule>
  </conditionalFormatting>
  <conditionalFormatting sqref="I8">
    <cfRule type="expression" dxfId="7863" priority="372">
      <formula>G8=(E9+G9+I9)</formula>
    </cfRule>
  </conditionalFormatting>
  <conditionalFormatting sqref="H10">
    <cfRule type="expression" dxfId="7862" priority="368">
      <formula>(E9+G9+I9)=G8</formula>
    </cfRule>
  </conditionalFormatting>
  <conditionalFormatting sqref="H10:I10">
    <cfRule type="expression" dxfId="7861" priority="369">
      <formula>AND(H10="",E10&lt;&gt;"",E10&lt;=TODAY())</formula>
    </cfRule>
    <cfRule type="notContainsBlanks" dxfId="7860" priority="370">
      <formula>LEN(TRIM(H10))&gt;0</formula>
    </cfRule>
    <cfRule type="expression" dxfId="7859" priority="371">
      <formula>E10=TODAY()</formula>
    </cfRule>
  </conditionalFormatting>
  <conditionalFormatting sqref="D19">
    <cfRule type="timePeriod" dxfId="7858" priority="277" timePeriod="today">
      <formula>FLOOR(D19,1)=TODAY()</formula>
    </cfRule>
    <cfRule type="expression" dxfId="7857" priority="355">
      <formula>AND(D19&gt;=TODAY(),D19&lt;=TODAY()+1)</formula>
    </cfRule>
  </conditionalFormatting>
  <conditionalFormatting sqref="D19:E19">
    <cfRule type="expression" dxfId="7856" priority="269">
      <formula>$H19&lt;&gt;""</formula>
    </cfRule>
    <cfRule type="expression" dxfId="7855" priority="363">
      <formula>AND(TODAY()&gt;=$D$18+4,$H$19&lt;&gt;"")</formula>
    </cfRule>
  </conditionalFormatting>
  <conditionalFormatting sqref="D20">
    <cfRule type="expression" dxfId="7854" priority="362">
      <formula>AND(D20&gt;=TODAY(),D20&lt;=TODAY()+1)</formula>
    </cfRule>
  </conditionalFormatting>
  <conditionalFormatting sqref="D20:E20">
    <cfRule type="expression" dxfId="7853" priority="360">
      <formula>$I20&lt;&gt;""</formula>
    </cfRule>
    <cfRule type="timePeriod" dxfId="7852" priority="361" timePeriod="today">
      <formula>FLOOR(D20,1)=TODAY()</formula>
    </cfRule>
    <cfRule type="expression" dxfId="7851" priority="364">
      <formula>$H$19&lt;&gt;""</formula>
    </cfRule>
    <cfRule type="expression" dxfId="7850" priority="365">
      <formula>($E$21+$G$21+$I$21)=$G$20</formula>
    </cfRule>
  </conditionalFormatting>
  <conditionalFormatting sqref="E22:F22">
    <cfRule type="expression" dxfId="7849" priority="286">
      <formula>AND(SUM(E21,G21,I21)&lt;&gt;0,SUM(E21,G21,I21)=G20)</formula>
    </cfRule>
    <cfRule type="expression" dxfId="7848" priority="356">
      <formula>$H22&lt;&gt;""</formula>
    </cfRule>
    <cfRule type="timePeriod" dxfId="7847" priority="357" timePeriod="today">
      <formula>FLOOR(E22,1)=TODAY()</formula>
    </cfRule>
    <cfRule type="expression" dxfId="7846" priority="358">
      <formula>AND(E22&gt;=TODAY(),E22&lt;=TODAY()+1)</formula>
    </cfRule>
    <cfRule type="expression" dxfId="7845" priority="359">
      <formula>$I$20&lt;&gt;""</formula>
    </cfRule>
  </conditionalFormatting>
  <conditionalFormatting sqref="D24:I24">
    <cfRule type="timePeriod" dxfId="7844" priority="119" timePeriod="tomorrow">
      <formula>FLOOR(D24,1)=TODAY()+1</formula>
    </cfRule>
    <cfRule type="expression" dxfId="7843" priority="124">
      <formula>D$24&lt;=TODAY()</formula>
    </cfRule>
  </conditionalFormatting>
  <conditionalFormatting sqref="D24:I24">
    <cfRule type="expression" dxfId="7842" priority="89">
      <formula>D$25&lt;&gt;""</formula>
    </cfRule>
  </conditionalFormatting>
  <conditionalFormatting sqref="D25:I25">
    <cfRule type="expression" dxfId="7841" priority="176">
      <formula>AND(D23&lt;&gt;"",YEAR($D23)=2018)</formula>
    </cfRule>
    <cfRule type="expression" dxfId="7840" priority="243">
      <formula>AND(D23&lt;&gt;"",YEAR($D23)=2019)</formula>
    </cfRule>
    <cfRule type="expression" dxfId="7839" priority="350">
      <formula>AND(D23&lt;&gt;"",YEAR($D23)=2020)</formula>
    </cfRule>
    <cfRule type="expression" dxfId="7838" priority="351">
      <formula>AND(D23&lt;&gt;"",YEAR($D23)=2021)</formula>
    </cfRule>
    <cfRule type="expression" dxfId="7837" priority="352">
      <formula>AND(D23&lt;&gt;"",YEAR($D23)=2022)</formula>
    </cfRule>
    <cfRule type="expression" dxfId="7836" priority="353">
      <formula>AND(D23&lt;&gt;"",YEAR($D23)=2023)</formula>
    </cfRule>
  </conditionalFormatting>
  <conditionalFormatting sqref="D27">
    <cfRule type="expression" dxfId="7835" priority="110">
      <formula>AND(D27&gt;=TODAY(),D27&lt;=TODAY()+2)</formula>
    </cfRule>
    <cfRule type="expression" dxfId="7834" priority="121">
      <formula>AND(TODAY()&gt;=$H$22+6,TODAY()&lt;=$D$27-2)</formula>
    </cfRule>
  </conditionalFormatting>
  <conditionalFormatting sqref="H19">
    <cfRule type="timePeriod" dxfId="7833" priority="348" timePeriod="today">
      <formula>FLOOR(H19,1)=TODAY()</formula>
    </cfRule>
  </conditionalFormatting>
  <conditionalFormatting sqref="H19:I19">
    <cfRule type="expression" dxfId="7832" priority="346">
      <formula>$D20&lt;&gt;""</formula>
    </cfRule>
    <cfRule type="expression" dxfId="7831" priority="347">
      <formula>AND(H19="",D19&lt;&gt;"",D19&lt;=TODAY())</formula>
    </cfRule>
  </conditionalFormatting>
  <conditionalFormatting sqref="I20">
    <cfRule type="expression" dxfId="7830" priority="345">
      <formula>G20=(E21+G21+I21)</formula>
    </cfRule>
  </conditionalFormatting>
  <conditionalFormatting sqref="H22:I22">
    <cfRule type="expression" dxfId="7829" priority="341">
      <formula>(E21+G21+I21)=G20</formula>
    </cfRule>
    <cfRule type="expression" dxfId="7828" priority="342">
      <formula>AND(H22="",E22&lt;&gt;"",E22&lt;=TODAY())</formula>
    </cfRule>
    <cfRule type="notContainsBlanks" dxfId="7827" priority="343">
      <formula>LEN(TRIM(H22))&gt;0</formula>
    </cfRule>
    <cfRule type="expression" dxfId="7826" priority="344">
      <formula>E22=TODAY()</formula>
    </cfRule>
  </conditionalFormatting>
  <conditionalFormatting sqref="I27">
    <cfRule type="cellIs" dxfId="7825" priority="339" operator="lessThan">
      <formula>1</formula>
    </cfRule>
  </conditionalFormatting>
  <conditionalFormatting sqref="I27">
    <cfRule type="expression" dxfId="7824" priority="340">
      <formula>IF(AND(E26="",G26="",I26="",(D23:I23)=""),"",IF(E26+G26+I26&lt;&gt;SUM(D23:I23),G27&lt;=TODAY()))</formula>
    </cfRule>
  </conditionalFormatting>
  <conditionalFormatting sqref="L7">
    <cfRule type="timePeriod" dxfId="7823" priority="276" timePeriod="today">
      <formula>FLOOR(L7,1)=TODAY()</formula>
    </cfRule>
    <cfRule type="expression" dxfId="7822" priority="285">
      <formula>AND(L7&gt;=TODAY(),L7&lt;=TODAY()+1)</formula>
    </cfRule>
  </conditionalFormatting>
  <conditionalFormatting sqref="L7:M7">
    <cfRule type="expression" dxfId="7821" priority="270">
      <formula>$P7&lt;&gt;""</formula>
    </cfRule>
    <cfRule type="expression" dxfId="7820" priority="335">
      <formula>AND(TODAY()&gt;=$L$6+4,$P$7&lt;&gt;"")</formula>
    </cfRule>
  </conditionalFormatting>
  <conditionalFormatting sqref="L8">
    <cfRule type="expression" dxfId="7819" priority="334">
      <formula>AND(L8&gt;=TODAY(),L8&lt;=TODAY()+1)</formula>
    </cfRule>
  </conditionalFormatting>
  <conditionalFormatting sqref="L8:M8">
    <cfRule type="expression" dxfId="7818" priority="332">
      <formula>$Q$8&lt;&gt;""</formula>
    </cfRule>
    <cfRule type="timePeriod" dxfId="7817" priority="333" timePeriod="today">
      <formula>FLOOR(L8,1)=TODAY()</formula>
    </cfRule>
    <cfRule type="expression" dxfId="7816" priority="336">
      <formula>$P$7&lt;&gt;""</formula>
    </cfRule>
    <cfRule type="expression" dxfId="7815" priority="337">
      <formula>($M$9+$O$9+$Q$9)=$O$8</formula>
    </cfRule>
  </conditionalFormatting>
  <conditionalFormatting sqref="M10:N10">
    <cfRule type="expression" dxfId="7814" priority="283">
      <formula>"ET(SOMME(M8;O8;Q8)&lt;&gt;0;SOMME(M8;O8;Q9)=O7)  "</formula>
    </cfRule>
    <cfRule type="expression" dxfId="7813" priority="328">
      <formula>$P10&lt;&gt;""</formula>
    </cfRule>
    <cfRule type="timePeriod" dxfId="7812" priority="329" timePeriod="today">
      <formula>FLOOR(M10,1)=TODAY()</formula>
    </cfRule>
    <cfRule type="expression" dxfId="7811" priority="330">
      <formula>AND(M10&gt;=TODAY(),M10&lt;=TODAY()+1)</formula>
    </cfRule>
    <cfRule type="expression" dxfId="7810" priority="331">
      <formula>$Q$8&lt;&gt;""</formula>
    </cfRule>
  </conditionalFormatting>
  <conditionalFormatting sqref="L13:Q13">
    <cfRule type="expression" dxfId="7809" priority="165">
      <formula>AND(L11&lt;&gt;"",YEAR($L11)=2018)</formula>
    </cfRule>
    <cfRule type="expression" dxfId="7808" priority="225">
      <formula>AND(L11&lt;&gt;"",YEAR($L11)=2019)</formula>
    </cfRule>
    <cfRule type="expression" dxfId="7807" priority="324">
      <formula>AND(L11&lt;&gt;"",YEAR($L11)=2020)</formula>
    </cfRule>
    <cfRule type="expression" dxfId="7806" priority="325">
      <formula>AND(L11&lt;&gt;"",YEAR($L11)=2021)</formula>
    </cfRule>
    <cfRule type="expression" dxfId="7805" priority="326">
      <formula>AND(L11&lt;&gt;"",YEAR($L11)=2022)</formula>
    </cfRule>
    <cfRule type="expression" dxfId="7804" priority="327">
      <formula>AND(L11&lt;&gt;"",YEAR($L11)=2023)</formula>
    </cfRule>
  </conditionalFormatting>
  <conditionalFormatting sqref="L15">
    <cfRule type="expression" dxfId="7803" priority="111">
      <formula>AND(L15&gt;=TODAY(),L15&lt;=TODAY()+2)</formula>
    </cfRule>
    <cfRule type="expression" dxfId="7802" priority="125">
      <formula>AND(TODAY()&gt;=$P$10+6,TODAY()&lt;=$L$15-2)</formula>
    </cfRule>
  </conditionalFormatting>
  <conditionalFormatting sqref="P7">
    <cfRule type="timePeriod" dxfId="7801" priority="322" timePeriod="today">
      <formula>FLOOR(P7,1)=TODAY()</formula>
    </cfRule>
  </conditionalFormatting>
  <conditionalFormatting sqref="P7:Q7">
    <cfRule type="expression" dxfId="7800" priority="320">
      <formula>$L8&lt;&gt;""</formula>
    </cfRule>
    <cfRule type="expression" dxfId="7799" priority="321">
      <formula>AND(P7="",L7&lt;&gt;"",L7&lt;=TODAY())</formula>
    </cfRule>
  </conditionalFormatting>
  <conditionalFormatting sqref="Q8">
    <cfRule type="expression" dxfId="7798" priority="319">
      <formula>O8=(M9+O9+Q9)</formula>
    </cfRule>
  </conditionalFormatting>
  <conditionalFormatting sqref="P10:Q10">
    <cfRule type="expression" dxfId="7797" priority="315">
      <formula>(M9+O9+Q9)=O8</formula>
    </cfRule>
    <cfRule type="expression" dxfId="7796" priority="316">
      <formula>AND(P10="",M10&lt;&gt;"",M10&lt;=TODAY())</formula>
    </cfRule>
    <cfRule type="notContainsBlanks" dxfId="7795" priority="317">
      <formula>LEN(TRIM(P10))&gt;0</formula>
    </cfRule>
    <cfRule type="expression" dxfId="7794" priority="318">
      <formula>M10=TODAY()</formula>
    </cfRule>
  </conditionalFormatting>
  <conditionalFormatting sqref="Q15">
    <cfRule type="cellIs" dxfId="7793" priority="313" operator="lessThan">
      <formula>1</formula>
    </cfRule>
  </conditionalFormatting>
  <conditionalFormatting sqref="Q15">
    <cfRule type="expression" dxfId="7792" priority="314">
      <formula>IF(AND(M14="",O14="",Q14="",(L11:Q11)=""),"",IF(M14+O14+Q14&lt;&gt;SUM(L11:Q11),O15&lt;=TODAY()))</formula>
    </cfRule>
  </conditionalFormatting>
  <conditionalFormatting sqref="L19">
    <cfRule type="timePeriod" dxfId="7791" priority="275" timePeriod="today">
      <formula>FLOOR(L19,1)=TODAY()</formula>
    </cfRule>
    <cfRule type="expression" dxfId="7790" priority="282">
      <formula>AND(L19&gt;=TODAY(),L19&lt;=TODAY()+1)</formula>
    </cfRule>
  </conditionalFormatting>
  <conditionalFormatting sqref="L19:M19">
    <cfRule type="expression" dxfId="7789" priority="268">
      <formula>$P19&lt;&gt;""</formula>
    </cfRule>
    <cfRule type="expression" dxfId="7788" priority="309">
      <formula>AND(TODAY()&gt;=$L$18+4,$P$19&lt;&gt;"")</formula>
    </cfRule>
  </conditionalFormatting>
  <conditionalFormatting sqref="L20:M20">
    <cfRule type="expression" dxfId="7787" priority="306">
      <formula>$Q20&lt;&gt;""</formula>
    </cfRule>
    <cfRule type="timePeriod" dxfId="7786" priority="307" timePeriod="today">
      <formula>FLOOR(L20,1)=TODAY()</formula>
    </cfRule>
    <cfRule type="expression" dxfId="7785" priority="308">
      <formula>AND(L20&gt;=TODAY(),L20&lt;=TODAY()+1)</formula>
    </cfRule>
    <cfRule type="expression" dxfId="7784" priority="310">
      <formula>$P$19&lt;&gt;""</formula>
    </cfRule>
    <cfRule type="expression" dxfId="7783" priority="311">
      <formula>($M$21+$O$21+$Q$21)=$O$20</formula>
    </cfRule>
  </conditionalFormatting>
  <conditionalFormatting sqref="M22:N22">
    <cfRule type="expression" dxfId="7782" priority="280">
      <formula>AND(SUM(M21,O21,Q21)&lt;&gt;0,SUM(M21,O21,Q21)=O20)</formula>
    </cfRule>
    <cfRule type="expression" dxfId="7781" priority="302">
      <formula>$P22&lt;&gt;""</formula>
    </cfRule>
    <cfRule type="timePeriod" dxfId="7780" priority="303" timePeriod="today">
      <formula>FLOOR(M22,1)=TODAY()</formula>
    </cfRule>
    <cfRule type="expression" dxfId="7779" priority="304">
      <formula>AND(M22&gt;=TODAY(),M22&lt;=TODAY()+1)</formula>
    </cfRule>
    <cfRule type="expression" dxfId="7778" priority="305">
      <formula>$Q$20&lt;&gt;""</formula>
    </cfRule>
  </conditionalFormatting>
  <conditionalFormatting sqref="L25:Q25">
    <cfRule type="expression" dxfId="7777" priority="139">
      <formula>AND(L23&lt;&gt;"",YEAR($L23)=2023)</formula>
    </cfRule>
    <cfRule type="expression" dxfId="7776" priority="212">
      <formula>AND(L23&lt;&gt;"",YEAR($L23)=2022)</formula>
    </cfRule>
    <cfRule type="expression" dxfId="7775" priority="298">
      <formula>AND(L23&lt;&gt;"",YEAR($L23)=2021)</formula>
    </cfRule>
    <cfRule type="expression" dxfId="7774" priority="299">
      <formula>AND(L23&lt;&gt;"",YEAR($L23)=2020)</formula>
    </cfRule>
    <cfRule type="expression" dxfId="7773" priority="300">
      <formula>AND(L23&lt;&gt;"",YEAR($L23)=2019)</formula>
    </cfRule>
    <cfRule type="expression" dxfId="7772" priority="301">
      <formula>AND(L23&lt;&gt;"",YEAR($L23)=2018)</formula>
    </cfRule>
  </conditionalFormatting>
  <conditionalFormatting sqref="L27">
    <cfRule type="expression" dxfId="7771" priority="113">
      <formula>AND(L27&gt;=TODAY(),L27&lt;=TODAY()+2)</formula>
    </cfRule>
    <cfRule type="expression" dxfId="7770" priority="161">
      <formula>AND(TODAY()&gt;=$P$22+6,TODAY()&lt;=$L$27-2)</formula>
    </cfRule>
  </conditionalFormatting>
  <conditionalFormatting sqref="P19">
    <cfRule type="timePeriod" dxfId="7769" priority="296" timePeriod="today">
      <formula>FLOOR(P19,1)=TODAY()</formula>
    </cfRule>
  </conditionalFormatting>
  <conditionalFormatting sqref="P19:Q19">
    <cfRule type="expression" dxfId="7768" priority="294">
      <formula>$L20&lt;&gt;""</formula>
    </cfRule>
    <cfRule type="expression" dxfId="7767" priority="295">
      <formula>AND(P19="",L19&lt;&gt;"",L19&lt;=TODAY())</formula>
    </cfRule>
  </conditionalFormatting>
  <conditionalFormatting sqref="P22:Q22">
    <cfRule type="expression" dxfId="7766" priority="290">
      <formula>(M21+O21+Q21)=O20</formula>
    </cfRule>
    <cfRule type="expression" dxfId="7765" priority="291">
      <formula>AND(P22="",M22&lt;&gt;"",M22&lt;=TODAY())</formula>
    </cfRule>
    <cfRule type="notContainsBlanks" dxfId="7764" priority="292">
      <formula>LEN(TRIM(P22))&gt;0</formula>
    </cfRule>
    <cfRule type="expression" dxfId="7763" priority="293">
      <formula>M22=TODAY()</formula>
    </cfRule>
  </conditionalFormatting>
  <conditionalFormatting sqref="Q27">
    <cfRule type="cellIs" dxfId="7762" priority="288" operator="lessThan">
      <formula>1</formula>
    </cfRule>
  </conditionalFormatting>
  <conditionalFormatting sqref="Q27">
    <cfRule type="expression" dxfId="7761" priority="289">
      <formula>IF(AND(M26="",O26="",Q26="",(L23:Q23)=""),"",IF(M26+O26+Q26&lt;&gt;SUM(L23:Q23),O27&lt;=TODAY()))</formula>
    </cfRule>
  </conditionalFormatting>
  <conditionalFormatting sqref="D6:I15">
    <cfRule type="expression" dxfId="7760" priority="193">
      <formula>AND(($E$14+$G$14+$I$14)&lt;&gt;"",COUNTA($D$11:$I$11)&gt;0,COUNTA($D$11:$I$11)=($E$14+$G$14+$I$14))</formula>
    </cfRule>
  </conditionalFormatting>
  <conditionalFormatting sqref="D18:I27">
    <cfRule type="expression" dxfId="7759" priority="140">
      <formula>AND(($E$26+$G$26+$I$26)&lt;&gt;"",COUNTA($D$23:$I$23)&gt;0,COUNTA($D$23:$I$23)=($E$26+$G$26+$I$26))</formula>
    </cfRule>
  </conditionalFormatting>
  <conditionalFormatting sqref="L12:Q12">
    <cfRule type="timePeriod" dxfId="7758" priority="126" timePeriod="tomorrow">
      <formula>FLOOR(L12,1)=TODAY()+1</formula>
    </cfRule>
    <cfRule type="expression" dxfId="7757" priority="128">
      <formula>L$12&lt;=TODAY()</formula>
    </cfRule>
  </conditionalFormatting>
  <conditionalFormatting sqref="L12:Q12">
    <cfRule type="expression" dxfId="7756" priority="83">
      <formula>L$13&lt;&gt;""</formula>
    </cfRule>
  </conditionalFormatting>
  <conditionalFormatting sqref="L6:Q15">
    <cfRule type="expression" dxfId="7755" priority="142">
      <formula>AND(($M$14+$O$14+$Q$14)&lt;&gt;"",COUNTA($L$11:$Q$11)&gt;0,COUNTA($L$11:$Q$11)=($M$14+$O$14+$Q$14))</formula>
    </cfRule>
  </conditionalFormatting>
  <conditionalFormatting sqref="L24:Q24">
    <cfRule type="expression" dxfId="7754" priority="115">
      <formula>L$24&lt;=TODAY()</formula>
    </cfRule>
    <cfRule type="timePeriod" dxfId="7753" priority="152" timePeriod="tomorrow">
      <formula>FLOOR(L24,1)=TODAY()+1</formula>
    </cfRule>
  </conditionalFormatting>
  <conditionalFormatting sqref="L24:Q24">
    <cfRule type="expression" dxfId="7752" priority="77">
      <formula>L$25&lt;&gt;""</formula>
    </cfRule>
  </conditionalFormatting>
  <conditionalFormatting sqref="L18:Q27">
    <cfRule type="expression" dxfId="7751" priority="138">
      <formula>AND(($M$26+$O$26+$Q$26)&lt;&gt;"",COUNTA($L$23:$Q$23)&gt;0,COUNTA($L$23:$Q$23)=($M$26+$O$26+$Q$26))</formula>
    </cfRule>
  </conditionalFormatting>
  <conditionalFormatting sqref="D6:I10">
    <cfRule type="expression" dxfId="7750" priority="136">
      <formula>AND($E$9&lt;&gt;"",$G$9&lt;&gt;"",$I$9&lt;&gt;"",$G$8&lt;&gt;"",$E$9+$G$9+$I$9=$G$8)</formula>
    </cfRule>
  </conditionalFormatting>
  <conditionalFormatting sqref="D18:I22">
    <cfRule type="expression" dxfId="7749" priority="133">
      <formula>AND($E$21&lt;&gt;"",$G$21&lt;&gt;"",$I$21&lt;&gt;"",$G$20&lt;&gt;"",$E$21+$G$21+$I$21=$G$20)</formula>
    </cfRule>
  </conditionalFormatting>
  <conditionalFormatting sqref="L6:Q10">
    <cfRule type="expression" dxfId="7748" priority="135">
      <formula>AND($M$9&lt;&gt;"",$O$9&lt;&gt;"",$Q$9&lt;&gt;"",$O$8&lt;&gt;"",$M$9+$O$9+$Q$9=$O$8)</formula>
    </cfRule>
  </conditionalFormatting>
  <conditionalFormatting sqref="L18:Q22">
    <cfRule type="expression" dxfId="7747" priority="131">
      <formula>AND($M$21&lt;&gt;"",$O$21&lt;&gt;"",$Q$21&lt;&gt;"",$O$20&lt;&gt;"",$M$21+$O$21+$Q$21=$O$20)</formula>
    </cfRule>
  </conditionalFormatting>
  <conditionalFormatting sqref="M5:N5">
    <cfRule type="expression" dxfId="7746" priority="70">
      <formula>$M$5&lt;&gt;""</formula>
    </cfRule>
    <cfRule type="expression" dxfId="7745" priority="75">
      <formula>OR(D27&lt;=TODAY()-2,Q5&lt;=TODAY()-2)</formula>
    </cfRule>
    <cfRule type="expression" dxfId="7744" priority="272">
      <formula>$M$4&lt;&gt;""</formula>
    </cfRule>
    <cfRule type="expression" dxfId="7743" priority="274">
      <formula>OR($E$21+$G$21+$I$21=$I$20,$E$26+$G$26+$I$26=$I$20,TODAY()&gt;=$D$27-2)</formula>
    </cfRule>
  </conditionalFormatting>
  <conditionalFormatting sqref="D6">
    <cfRule type="expression" dxfId="7742" priority="209">
      <formula>$D$6&lt;&gt;""</formula>
    </cfRule>
    <cfRule type="expression" dxfId="7741" priority="241">
      <formula>$I$5&lt;&gt;""</formula>
    </cfRule>
    <cfRule type="expression" dxfId="7740" priority="367">
      <formula>$D7=TODAY()</formula>
    </cfRule>
  </conditionalFormatting>
  <conditionalFormatting sqref="L6">
    <cfRule type="expression" dxfId="7739" priority="206">
      <formula>$L6&lt;&gt;""</formula>
    </cfRule>
    <cfRule type="expression" dxfId="7738" priority="236">
      <formula>$Q$4&lt;&gt;""</formula>
    </cfRule>
    <cfRule type="expression" dxfId="7737" priority="338">
      <formula>$L$7=TODAY()</formula>
    </cfRule>
  </conditionalFormatting>
  <conditionalFormatting sqref="D18">
    <cfRule type="expression" dxfId="7736" priority="257">
      <formula>$D$18&lt;&gt;""</formula>
    </cfRule>
    <cfRule type="expression" dxfId="7735" priority="349">
      <formula>$I16&lt;&gt;""</formula>
    </cfRule>
  </conditionalFormatting>
  <conditionalFormatting sqref="L18">
    <cfRule type="expression" dxfId="7734" priority="205">
      <formula>$L18&lt;&gt;""</formula>
    </cfRule>
    <cfRule type="expression" dxfId="7733" priority="223">
      <formula>$Q$16&lt;&gt;""</formula>
    </cfRule>
    <cfRule type="expression" dxfId="7732" priority="312">
      <formula>$L$19=TODAY()</formula>
    </cfRule>
  </conditionalFormatting>
  <conditionalFormatting sqref="E5">
    <cfRule type="expression" dxfId="7731" priority="263">
      <formula>$E5&lt;&gt;""</formula>
    </cfRule>
    <cfRule type="expression" dxfId="7730" priority="273">
      <formula>$E$4&lt;&gt;""</formula>
    </cfRule>
  </conditionalFormatting>
  <conditionalFormatting sqref="D11">
    <cfRule type="expression" dxfId="7729" priority="94">
      <formula>IF($I8&gt;=1,$H$10,"")</formula>
    </cfRule>
  </conditionalFormatting>
  <conditionalFormatting sqref="E11">
    <cfRule type="expression" dxfId="7728" priority="103">
      <formula>IF($I$8&gt;=2,$H$10,"")</formula>
    </cfRule>
    <cfRule type="expression" dxfId="7727" priority="183">
      <formula>$E11&lt;&gt;""</formula>
    </cfRule>
  </conditionalFormatting>
  <conditionalFormatting sqref="F11">
    <cfRule type="expression" dxfId="7726" priority="149">
      <formula>IF($I$8&gt;=3,$H$10,"")</formula>
    </cfRule>
    <cfRule type="expression" dxfId="7725" priority="189">
      <formula>$F$11&lt;&gt;""</formula>
    </cfRule>
  </conditionalFormatting>
  <conditionalFormatting sqref="G11">
    <cfRule type="expression" dxfId="7724" priority="179">
      <formula>IF($I$8&gt;=4,$H$10,"")</formula>
    </cfRule>
    <cfRule type="expression" dxfId="7723" priority="194">
      <formula>$G$11&lt;&gt;""</formula>
    </cfRule>
  </conditionalFormatting>
  <conditionalFormatting sqref="H11">
    <cfRule type="expression" dxfId="7722" priority="180">
      <formula>IF($I$8&gt;=5,$H$10,"")</formula>
    </cfRule>
    <cfRule type="expression" dxfId="7721" priority="195">
      <formula>$H$11&lt;&gt;""</formula>
    </cfRule>
  </conditionalFormatting>
  <conditionalFormatting sqref="I11">
    <cfRule type="expression" dxfId="7720" priority="181">
      <formula>IF($I$8&gt;=6,$H$10,"")</formula>
    </cfRule>
    <cfRule type="expression" dxfId="7719" priority="196">
      <formula>$I$11&lt;&gt;""</formula>
    </cfRule>
  </conditionalFormatting>
  <conditionalFormatting sqref="D23">
    <cfRule type="expression" dxfId="7718" priority="141">
      <formula>IF($I$20&gt;=1,$H$22,"")</formula>
    </cfRule>
  </conditionalFormatting>
  <conditionalFormatting sqref="E23">
    <cfRule type="expression" dxfId="7717" priority="175">
      <formula>IF($I$20&gt;=2,$H$22,"")</formula>
    </cfRule>
    <cfRule type="expression" dxfId="7716" priority="178">
      <formula>$E$23&lt;&gt;""</formula>
    </cfRule>
  </conditionalFormatting>
  <conditionalFormatting sqref="F23">
    <cfRule type="expression" dxfId="7715" priority="174">
      <formula>IF($I$20&gt;=3,$H$22,"")</formula>
    </cfRule>
    <cfRule type="expression" dxfId="7714" priority="184">
      <formula>$F$23&lt;&gt;""</formula>
    </cfRule>
  </conditionalFormatting>
  <conditionalFormatting sqref="G23">
    <cfRule type="expression" dxfId="7713" priority="173">
      <formula>IF($I$20&gt;=4,$H$22,"")</formula>
    </cfRule>
    <cfRule type="expression" dxfId="7712" priority="185">
      <formula>$G$23&lt;&gt;""</formula>
    </cfRule>
  </conditionalFormatting>
  <conditionalFormatting sqref="H23">
    <cfRule type="expression" dxfId="7711" priority="147">
      <formula>IF($I$20&gt;=5,$H$22,"")</formula>
    </cfRule>
    <cfRule type="expression" dxfId="7710" priority="186">
      <formula>$H$23&lt;&gt;""</formula>
    </cfRule>
  </conditionalFormatting>
  <conditionalFormatting sqref="I23">
    <cfRule type="expression" dxfId="7709" priority="88">
      <formula>IF($I$20&gt;=6,$H$22,"")</formula>
    </cfRule>
    <cfRule type="expression" dxfId="7708" priority="187">
      <formula>$I$23&lt;&gt;""</formula>
    </cfRule>
  </conditionalFormatting>
  <conditionalFormatting sqref="L11">
    <cfRule type="expression" dxfId="7707" priority="143">
      <formula>IF($Q8&gt;=1,$P$10,"")</formula>
    </cfRule>
  </conditionalFormatting>
  <conditionalFormatting sqref="M11">
    <cfRule type="expression" dxfId="7706" priority="82">
      <formula>IF($Q$8&gt;=2,$P$10,"")</formula>
    </cfRule>
    <cfRule type="expression" dxfId="7705" priority="167">
      <formula>$M$11&lt;&gt;""</formula>
    </cfRule>
  </conditionalFormatting>
  <conditionalFormatting sqref="N11">
    <cfRule type="expression" dxfId="7704" priority="148">
      <formula>IF($Q$8&gt;=3,$P$10,"")</formula>
    </cfRule>
    <cfRule type="expression" dxfId="7703" priority="168">
      <formula>$N$11&lt;&gt;""</formula>
    </cfRule>
  </conditionalFormatting>
  <conditionalFormatting sqref="O11">
    <cfRule type="expression" dxfId="7702" priority="164">
      <formula>IF($Q$8&gt;=4,$P$10,"")</formula>
    </cfRule>
    <cfRule type="expression" dxfId="7701" priority="169">
      <formula>$O$11&lt;&gt;""</formula>
    </cfRule>
  </conditionalFormatting>
  <conditionalFormatting sqref="P11">
    <cfRule type="expression" dxfId="7700" priority="163">
      <formula>IF($Q$8&gt;=5,$P$10,"")</formula>
    </cfRule>
    <cfRule type="expression" dxfId="7699" priority="170">
      <formula>$P$11&lt;&gt;""</formula>
    </cfRule>
  </conditionalFormatting>
  <conditionalFormatting sqref="Q11">
    <cfRule type="expression" dxfId="7698" priority="162">
      <formula>IF($Q$8&gt;=6,$P$10,"")</formula>
    </cfRule>
    <cfRule type="expression" dxfId="7697" priority="171">
      <formula>$Q$11&lt;&gt;""</formula>
    </cfRule>
  </conditionalFormatting>
  <conditionalFormatting sqref="L23">
    <cfRule type="expression" dxfId="7696" priority="153">
      <formula>IF($Q$20&gt;=1,$P$22,"")</formula>
    </cfRule>
  </conditionalFormatting>
  <conditionalFormatting sqref="M23">
    <cfRule type="expression" dxfId="7695" priority="76">
      <formula>IF($Q$20&gt;=2,$P$22,"")</formula>
    </cfRule>
    <cfRule type="expression" dxfId="7694" priority="154">
      <formula>$M$23&lt;&gt;""</formula>
    </cfRule>
  </conditionalFormatting>
  <conditionalFormatting sqref="N23">
    <cfRule type="expression" dxfId="7693" priority="151">
      <formula>IF($Q$20&gt;=3,$P$22,"")</formula>
    </cfRule>
    <cfRule type="expression" dxfId="7692" priority="155">
      <formula>$N$23&lt;&gt;""</formula>
    </cfRule>
  </conditionalFormatting>
  <conditionalFormatting sqref="O23">
    <cfRule type="expression" dxfId="7691" priority="150">
      <formula>IF($Q$20&gt;=4,$P$22,"")</formula>
    </cfRule>
    <cfRule type="expression" dxfId="7690" priority="156">
      <formula>$O$23&lt;&gt;""</formula>
    </cfRule>
  </conditionalFormatting>
  <conditionalFormatting sqref="P23">
    <cfRule type="expression" dxfId="7689" priority="146">
      <formula>IF($Q$20&gt;=5,$P$22,"")</formula>
    </cfRule>
    <cfRule type="expression" dxfId="7688" priority="157">
      <formula>$P$23&lt;&gt;""</formula>
    </cfRule>
  </conditionalFormatting>
  <conditionalFormatting sqref="Q23">
    <cfRule type="expression" dxfId="7687" priority="109">
      <formula>IF($Q$20&gt;=6,$P$22,"")</formula>
    </cfRule>
    <cfRule type="expression" dxfId="7686" priority="158">
      <formula>$Q$23&lt;&gt;""</formula>
    </cfRule>
  </conditionalFormatting>
  <conditionalFormatting sqref="D11:I11">
    <cfRule type="expression" dxfId="7685" priority="51">
      <formula>D$11&lt;&gt;""</formula>
    </cfRule>
    <cfRule type="expression" dxfId="7684" priority="182">
      <formula>$H$10&lt;=TODAY()-2</formula>
    </cfRule>
  </conditionalFormatting>
  <conditionalFormatting sqref="L11:Q11">
    <cfRule type="expression" dxfId="7683" priority="50">
      <formula>L$11&lt;&gt;""</formula>
    </cfRule>
    <cfRule type="expression" dxfId="7682" priority="166">
      <formula>$P$10&lt;=TODAY()-2</formula>
    </cfRule>
  </conditionalFormatting>
  <conditionalFormatting sqref="D23:I23">
    <cfRule type="expression" dxfId="7681" priority="49">
      <formula>D$23&lt;&gt;""</formula>
    </cfRule>
    <cfRule type="expression" dxfId="7680" priority="177">
      <formula>$H$22&lt;=TODAY()-2</formula>
    </cfRule>
  </conditionalFormatting>
  <conditionalFormatting sqref="L23:Q23">
    <cfRule type="expression" dxfId="7679" priority="48">
      <formula>L$23&lt;&gt;""</formula>
    </cfRule>
    <cfRule type="expression" dxfId="7678" priority="159">
      <formula>$P$22&lt;=TODAY()-2</formula>
    </cfRule>
  </conditionalFormatting>
  <conditionalFormatting sqref="M12">
    <cfRule type="expression" dxfId="7677" priority="224">
      <formula>AND(TODAY()&gt;=$M$11,TODAY()&lt;=$M$12-1)</formula>
    </cfRule>
  </conditionalFormatting>
  <conditionalFormatting sqref="L12">
    <cfRule type="expression" dxfId="7676" priority="284">
      <formula>AND(TODAY()&gt;=$L$11,TODAY()&lt;=$L$12-1)</formula>
    </cfRule>
  </conditionalFormatting>
  <conditionalFormatting sqref="N12">
    <cfRule type="expression" dxfId="7675" priority="87">
      <formula>$N$12&lt;=TODAY()</formula>
    </cfRule>
    <cfRule type="expression" dxfId="7674" priority="202">
      <formula>AND(TODAY()&gt;=$N$11,TODAY()&lt;=$N$12-1)</formula>
    </cfRule>
  </conditionalFormatting>
  <conditionalFormatting sqref="O12">
    <cfRule type="expression" dxfId="7673" priority="86">
      <formula>$O$12&lt;=TODAY()</formula>
    </cfRule>
    <cfRule type="expression" dxfId="7672" priority="134">
      <formula>AND(TODAY()&gt;=$O$11,TODAY()&lt;=$O$12-1)</formula>
    </cfRule>
  </conditionalFormatting>
  <conditionalFormatting sqref="P12">
    <cfRule type="expression" dxfId="7671" priority="85">
      <formula>$P12&lt;=TODAY()</formula>
    </cfRule>
    <cfRule type="expression" dxfId="7670" priority="129">
      <formula>AND(TODAY()&gt;=$P$11,TODAY()&lt;=$P$12-1)</formula>
    </cfRule>
  </conditionalFormatting>
  <conditionalFormatting sqref="Q12">
    <cfRule type="expression" dxfId="7669" priority="84">
      <formula>$Q$12&lt;=TODAY()</formula>
    </cfRule>
    <cfRule type="expression" dxfId="7668" priority="127">
      <formula>AND(TODAY()&gt;=$Q$11,TODAY()&lt;=$Q$12-1)</formula>
    </cfRule>
  </conditionalFormatting>
  <conditionalFormatting sqref="D24">
    <cfRule type="expression" dxfId="7667" priority="354">
      <formula>AND(TODAY()&gt;=D23,TODAY()&lt;=D24-1)</formula>
    </cfRule>
  </conditionalFormatting>
  <conditionalFormatting sqref="E24">
    <cfRule type="expression" dxfId="7666" priority="122">
      <formula>$E$24&lt;=TODAY()</formula>
    </cfRule>
    <cfRule type="expression" dxfId="7665" priority="242">
      <formula>AND(TODAY()&gt;=$E$23,TODAY()&lt;=$E$24-1)</formula>
    </cfRule>
  </conditionalFormatting>
  <conditionalFormatting sqref="F24">
    <cfRule type="expression" dxfId="7664" priority="93">
      <formula>$F$24&lt;=TODAY()</formula>
    </cfRule>
    <cfRule type="expression" dxfId="7663" priority="203">
      <formula>AND(TODAY()&gt;=$F$23,TODAY()&lt;=$F$24-1)</formula>
    </cfRule>
  </conditionalFormatting>
  <conditionalFormatting sqref="G24">
    <cfRule type="expression" dxfId="7662" priority="92">
      <formula>$G$24&lt;=TODAY()</formula>
    </cfRule>
    <cfRule type="expression" dxfId="7661" priority="132">
      <formula>AND(TODAY()&gt;=$G$23,TODAY()&lt;=$G$24-1)</formula>
    </cfRule>
  </conditionalFormatting>
  <conditionalFormatting sqref="H24">
    <cfRule type="expression" dxfId="7660" priority="91">
      <formula>$H$24&lt;=TODAY()</formula>
    </cfRule>
    <cfRule type="expression" dxfId="7659" priority="123">
      <formula>AND(TODAY()&gt;=$H$23,TODAY()&lt;=$H$24-1)</formula>
    </cfRule>
  </conditionalFormatting>
  <conditionalFormatting sqref="I24">
    <cfRule type="expression" dxfId="7658" priority="90">
      <formula>$I$24&lt;=TODAY()</formula>
    </cfRule>
    <cfRule type="expression" dxfId="7657" priority="120">
      <formula>AND(TODAY()&gt;=$I$23,TODAY()&lt;=$I$24-1)</formula>
    </cfRule>
  </conditionalFormatting>
  <conditionalFormatting sqref="L24">
    <cfRule type="expression" dxfId="7656" priority="281">
      <formula>AND(TODAY()&gt;=$L$23,TODAY()&lt;=$L$24-1)</formula>
    </cfRule>
  </conditionalFormatting>
  <conditionalFormatting sqref="M24">
    <cfRule type="expression" dxfId="7655" priority="114">
      <formula>$M$24&lt;=TODAY()</formula>
    </cfRule>
    <cfRule type="expression" dxfId="7654" priority="211">
      <formula>AND(TODAY()&gt;=$M$23,TODAY()&lt;=$M$24-1)</formula>
    </cfRule>
  </conditionalFormatting>
  <conditionalFormatting sqref="N24">
    <cfRule type="expression" dxfId="7653" priority="81">
      <formula>$N$24&lt;=TODAY()</formula>
    </cfRule>
    <cfRule type="expression" dxfId="7652" priority="130">
      <formula>AND(TODAY()&gt;=$N$23,TODAY()&lt;=$N$24-1)</formula>
    </cfRule>
  </conditionalFormatting>
  <conditionalFormatting sqref="O24">
    <cfRule type="expression" dxfId="7651" priority="80">
      <formula>$O$24&lt;=TODAY()</formula>
    </cfRule>
    <cfRule type="expression" dxfId="7650" priority="118">
      <formula>AND(TODAY()&gt;=$O$23,TODAY()&lt;=$O$24-1)</formula>
    </cfRule>
  </conditionalFormatting>
  <conditionalFormatting sqref="P24">
    <cfRule type="expression" dxfId="7649" priority="79">
      <formula>$P$24&lt;=TODAY()</formula>
    </cfRule>
    <cfRule type="expression" dxfId="7648" priority="117">
      <formula>AND(TODAY()&gt;=$P$23,TODAY()&lt;=$P$24-1)</formula>
    </cfRule>
  </conditionalFormatting>
  <conditionalFormatting sqref="Q24">
    <cfRule type="expression" dxfId="7647" priority="78">
      <formula>$Q$24&lt;=TODAY()</formula>
    </cfRule>
    <cfRule type="expression" dxfId="7646" priority="116">
      <formula>AND(TODAY()&gt;=$Q$23,TODAY()&lt;=$Q$24-1)</formula>
    </cfRule>
  </conditionalFormatting>
  <conditionalFormatting sqref="G15">
    <cfRule type="expression" dxfId="7645" priority="104">
      <formula>$G$15=TODAY()</formula>
    </cfRule>
    <cfRule type="expression" dxfId="7644" priority="105">
      <formula>AND(TODAY()&gt;=D15,TODAY()&lt;=G15)</formula>
    </cfRule>
  </conditionalFormatting>
  <conditionalFormatting sqref="G27">
    <cfRule type="expression" dxfId="7643" priority="101">
      <formula>$G$27=TODAY()</formula>
    </cfRule>
    <cfRule type="expression" dxfId="7642" priority="108">
      <formula>AND(TODAY()&gt;=$D$27,TODAY()&lt;=$G$27)</formula>
    </cfRule>
  </conditionalFormatting>
  <conditionalFormatting sqref="O15">
    <cfRule type="expression" dxfId="7641" priority="102">
      <formula>$O$15=TODAY()</formula>
    </cfRule>
    <cfRule type="expression" dxfId="7640" priority="107">
      <formula>AND(TODAY()&gt;=L15,TODAY()&lt;=O15)</formula>
    </cfRule>
  </conditionalFormatting>
  <conditionalFormatting sqref="O27">
    <cfRule type="expression" dxfId="7639" priority="100">
      <formula>$O$27=TODAY()</formula>
    </cfRule>
    <cfRule type="expression" dxfId="7638" priority="106">
      <formula>AND(TODAY()&gt;=$L$27,AUJOURDHUI&lt;=$O$27)</formula>
    </cfRule>
  </conditionalFormatting>
  <conditionalFormatting sqref="D12">
    <cfRule type="expression" dxfId="7637" priority="210">
      <formula>AND(TODAY()&gt;=D11,TODAY()&lt;=D12-1)</formula>
    </cfRule>
  </conditionalFormatting>
  <conditionalFormatting sqref="E12">
    <cfRule type="expression" dxfId="7636" priority="237">
      <formula>AND(TODAY()&gt;=$E$11,TODAY()&lt;=$E$12-1)</formula>
    </cfRule>
  </conditionalFormatting>
  <conditionalFormatting sqref="F12">
    <cfRule type="expression" dxfId="7635" priority="381">
      <formula>AND(TODAY()&gt;=$F$11,TODAY()&lt;=$F$12-1)</formula>
    </cfRule>
  </conditionalFormatting>
  <conditionalFormatting sqref="G12">
    <cfRule type="expression" dxfId="7634" priority="144">
      <formula>AND(TODAY()&gt;=$G$11,TODAY()&lt;=$G$12-1)</formula>
    </cfRule>
  </conditionalFormatting>
  <conditionalFormatting sqref="H12">
    <cfRule type="expression" dxfId="7633" priority="99">
      <formula>AND(TODAY()&gt;=$H$11,TODAY()&lt;=$H$12-1)</formula>
    </cfRule>
  </conditionalFormatting>
  <conditionalFormatting sqref="I12">
    <cfRule type="expression" dxfId="7632" priority="98">
      <formula>AND(TODAY()&gt;=$I$11,TODAY()&lt;=$I$12-1)</formula>
    </cfRule>
  </conditionalFormatting>
  <conditionalFormatting sqref="E4:F4">
    <cfRule type="expression" dxfId="7631" priority="73">
      <formula>$E$4&lt;&gt;""</formula>
    </cfRule>
    <cfRule type="expression" dxfId="7630" priority="74">
      <formula>$E$4=""</formula>
    </cfRule>
  </conditionalFormatting>
  <conditionalFormatting sqref="M4:N4">
    <cfRule type="expression" dxfId="7629" priority="52">
      <formula>$M$4&lt;&gt;""</formula>
    </cfRule>
    <cfRule type="expression" dxfId="7628" priority="69">
      <formula>Q4=TODAY()</formula>
    </cfRule>
    <cfRule type="expression" dxfId="7627" priority="71">
      <formula>OR(D27&lt;=TODAY()-2,Q5&lt;=TODAY()-2)</formula>
    </cfRule>
    <cfRule type="expression" dxfId="7626" priority="72">
      <formula>OR($E$21+$G$21+$I$21=$I$20,$E$26+$G$26+$I$26=$I$20,TODAY()&gt;=$D$27-2)</formula>
    </cfRule>
  </conditionalFormatting>
  <conditionalFormatting sqref="M17:N17">
    <cfRule type="expression" dxfId="7625" priority="59">
      <formula>$M$17&lt;&gt;""</formula>
    </cfRule>
    <cfRule type="expression" dxfId="7624" priority="64">
      <formula>OR(L15&lt;=TODAY()-2,Q17&lt;=TODAY()-2)</formula>
    </cfRule>
    <cfRule type="expression" dxfId="7623" priority="66">
      <formula>$M$16&lt;&gt;""</formula>
    </cfRule>
    <cfRule type="expression" dxfId="7622" priority="68">
      <formula>OR($M$9+$O$9+$Q$9=$Q$8,$M$14+$O$14+$Q$14=$Q$8,TODAY()&gt;=$L$15-2)</formula>
    </cfRule>
  </conditionalFormatting>
  <conditionalFormatting sqref="E17">
    <cfRule type="expression" dxfId="7621" priority="55">
      <formula>$E17&lt;&gt;""</formula>
    </cfRule>
    <cfRule type="expression" dxfId="7620" priority="67">
      <formula>$E$16&lt;&gt;""</formula>
    </cfRule>
  </conditionalFormatting>
  <conditionalFormatting sqref="E16:F16">
    <cfRule type="expression" dxfId="7619" priority="54">
      <formula>E16&lt;&gt;""</formula>
    </cfRule>
    <cfRule type="expression" dxfId="7618" priority="57">
      <formula>OR($E$9+$G$9+$I$9=$G$8,$E$14+$G$14+$I$14=$I$8,TODAY()&gt;=$D$15-2)</formula>
    </cfRule>
    <cfRule type="expression" dxfId="7617" priority="62">
      <formula>$I$16=TODAY()</formula>
    </cfRule>
    <cfRule type="expression" dxfId="7616" priority="63">
      <formula>OR(D15&lt;=TODAY()-2,I17&lt;=TODAY()-2)</formula>
    </cfRule>
  </conditionalFormatting>
  <conditionalFormatting sqref="M16:N16">
    <cfRule type="expression" dxfId="7615" priority="53">
      <formula>$M$16&lt;&gt;""</formula>
    </cfRule>
    <cfRule type="expression" dxfId="7614" priority="58">
      <formula>Q16=TODAY()</formula>
    </cfRule>
    <cfRule type="expression" dxfId="7613" priority="60">
      <formula>OR(L15&lt;=TODAY()-2,Q17&lt;=TODAY()-2)</formula>
    </cfRule>
    <cfRule type="expression" dxfId="7612" priority="61">
      <formula>OR($M$9+$O$9+$Q$9=$Q$8,$M$14+$O$14+$Q$14=$Q$8,TODAY()&gt;=$L$27-2)</formula>
    </cfRule>
  </conditionalFormatting>
  <conditionalFormatting sqref="E17:F17">
    <cfRule type="expression" dxfId="7611" priority="56">
      <formula>OR(D15&lt;=TODAY()-2,I17&lt;=TODAY()-2)</formula>
    </cfRule>
    <cfRule type="expression" dxfId="7610" priority="65">
      <formula>OR($E$9+$G$9+$I$9=$I$8,$E$14+$G$14+$I$14=$I$8,TODAY()&gt;=$D$15-2)</formula>
    </cfRule>
  </conditionalFormatting>
  <conditionalFormatting sqref="I16:I17">
    <cfRule type="expression" dxfId="7609" priority="36">
      <formula>AND($I$17&lt;&gt;"",TODAY()&gt;=$I$17,$I16="")</formula>
    </cfRule>
    <cfRule type="timePeriod" dxfId="7608" priority="47" timePeriod="tomorrow">
      <formula>FLOOR(I16,1)=TODAY()+1</formula>
    </cfRule>
  </conditionalFormatting>
  <conditionalFormatting sqref="Q16:Q17">
    <cfRule type="expression" dxfId="7607" priority="34">
      <formula>AND($Q$17&lt;&gt;"",TODAY()&gt;=$Q$17,$Q16="")</formula>
    </cfRule>
    <cfRule type="timePeriod" dxfId="7606" priority="43" timePeriod="tomorrow">
      <formula>FLOOR(Q16,1)=TODAY()+1</formula>
    </cfRule>
  </conditionalFormatting>
  <conditionalFormatting sqref="I4">
    <cfRule type="expression" dxfId="7605" priority="31">
      <formula>$I$5&lt;&gt;""</formula>
    </cfRule>
    <cfRule type="expression" dxfId="7604" priority="32">
      <formula>$I$5&lt;&gt;""</formula>
    </cfRule>
  </conditionalFormatting>
  <conditionalFormatting sqref="E6:I6">
    <cfRule type="expression" dxfId="7603" priority="28">
      <formula>AND($H$7="",D6&lt;&gt;"",E6="")</formula>
    </cfRule>
  </conditionalFormatting>
  <conditionalFormatting sqref="M6:Q6">
    <cfRule type="expression" dxfId="7602" priority="27">
      <formula>AND($P$7="",L6&lt;&gt;"",M6="")</formula>
    </cfRule>
  </conditionalFormatting>
  <conditionalFormatting sqref="E18:I18">
    <cfRule type="expression" dxfId="7601" priority="26">
      <formula>AND($H$19="",D18&lt;&gt;"",E18="")</formula>
    </cfRule>
  </conditionalFormatting>
  <conditionalFormatting sqref="M18:Q18">
    <cfRule type="expression" dxfId="7600" priority="25">
      <formula>AND($P$19="",L18&lt;&gt;"",M18="")</formula>
    </cfRule>
  </conditionalFormatting>
  <conditionalFormatting sqref="Q4:Q5">
    <cfRule type="expression" dxfId="7599" priority="24">
      <formula>AND($Q$5&lt;&gt;"",TODAY()&gt;=$Q$5,$Q4="")</formula>
    </cfRule>
    <cfRule type="timePeriod" dxfId="7598" priority="45" timePeriod="tomorrow">
      <formula>FLOOR(Q4,1)=TODAY()+1</formula>
    </cfRule>
  </conditionalFormatting>
  <conditionalFormatting sqref="I30">
    <cfRule type="cellIs" dxfId="7597" priority="3" operator="lessThan">
      <formula>1</formula>
    </cfRule>
  </conditionalFormatting>
  <conditionalFormatting sqref="G32:H33">
    <cfRule type="timePeriod" dxfId="7596" priority="12" timePeriod="today">
      <formula>FLOOR(G32,1)=TODAY()</formula>
    </cfRule>
  </conditionalFormatting>
  <conditionalFormatting sqref="Q30">
    <cfRule type="cellIs" dxfId="7595" priority="7" operator="lessThan">
      <formula>1</formula>
    </cfRule>
    <cfRule type="expression" dxfId="7594" priority="11">
      <formula>M30</formula>
    </cfRule>
  </conditionalFormatting>
  <conditionalFormatting sqref="O32:P32">
    <cfRule type="timePeriod" dxfId="7593" priority="10" timePeriod="today">
      <formula>FLOOR(O32,1)=TODAY()</formula>
    </cfRule>
  </conditionalFormatting>
  <conditionalFormatting sqref="O33:P33">
    <cfRule type="timePeriod" dxfId="7592" priority="9" timePeriod="today">
      <formula>FLOOR(O33,1)=TODAY()</formula>
    </cfRule>
  </conditionalFormatting>
  <conditionalFormatting sqref="Q29">
    <cfRule type="cellIs" dxfId="7591" priority="8" operator="lessThan">
      <formula>1</formula>
    </cfRule>
  </conditionalFormatting>
  <conditionalFormatting sqref="Q32">
    <cfRule type="cellIs" dxfId="7590" priority="6" operator="lessThan">
      <formula>1</formula>
    </cfRule>
  </conditionalFormatting>
  <conditionalFormatting sqref="Q33">
    <cfRule type="cellIs" dxfId="7589" priority="5" operator="lessThan">
      <formula>1</formula>
    </cfRule>
  </conditionalFormatting>
  <conditionalFormatting sqref="I29">
    <cfRule type="cellIs" dxfId="7588" priority="4" operator="lessThan">
      <formula>1</formula>
    </cfRule>
  </conditionalFormatting>
  <conditionalFormatting sqref="I32">
    <cfRule type="cellIs" dxfId="7587" priority="2" operator="lessThan">
      <formula>1</formula>
    </cfRule>
  </conditionalFormatting>
  <conditionalFormatting sqref="I33">
    <cfRule type="cellIs" dxfId="7586" priority="1" operator="lessThan">
      <formula>1</formula>
    </cfRule>
  </conditionalFormatting>
  <dataValidations count="2">
    <dataValidation type="list" allowBlank="1" showInputMessage="1" showErrorMessage="1" sqref="E5:F5 M5:N5 E17:F17 M17:N17" xr:uid="{26A5310B-F5C3-4681-8DEC-3996A04310C3}">
      <formula1>Mâles</formula1>
    </dataValidation>
    <dataValidation type="list" allowBlank="1" showInputMessage="1" showErrorMessage="1" sqref="E4:F4 M4:N4 E16:F16 M16:N16" xr:uid="{34F35658-09DC-4DF8-B1C4-B8E924A46E68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14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8E5B99-8D0B-4B01-8BE1-5B8550F48DD3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7E9D268B-F1C4-4CBB-BC93-7401FFFAEF1D}">
          <x14:formula1>
            <xm:f>Liste!$F$2:$F$6</xm:f>
          </x14:formula1>
          <xm:sqref>H9 P9 P21 H21</xm:sqref>
        </x14:dataValidation>
        <x14:dataValidation type="list" allowBlank="1" showInputMessage="1" showErrorMessage="1" xr:uid="{98342DA7-C850-4E09-8584-90D3260B6361}">
          <x14:formula1>
            <xm:f>Liste!$G$2:$G$6</xm:f>
          </x14:formula1>
          <xm:sqref>F9 N9 F21 N21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25" sqref="O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475"/>
      <c r="I22" s="47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9:K9"/>
    <mergeCell ref="B15:C15"/>
    <mergeCell ref="B13:C13"/>
    <mergeCell ref="E4:F4"/>
    <mergeCell ref="M4:N4"/>
    <mergeCell ref="D7:E7"/>
    <mergeCell ref="E15:F15"/>
    <mergeCell ref="J15:K15"/>
    <mergeCell ref="M15:N15"/>
    <mergeCell ref="B14:C14"/>
    <mergeCell ref="B6:B8"/>
    <mergeCell ref="F7:G7"/>
    <mergeCell ref="B9:C9"/>
    <mergeCell ref="B10:B12"/>
    <mergeCell ref="E10:F10"/>
    <mergeCell ref="H7:I7"/>
    <mergeCell ref="B2:Q3"/>
    <mergeCell ref="B4:C5"/>
    <mergeCell ref="J4:K5"/>
    <mergeCell ref="E5:F5"/>
    <mergeCell ref="M5:N5"/>
    <mergeCell ref="O5:P5"/>
    <mergeCell ref="O4:P4"/>
    <mergeCell ref="G4:H4"/>
    <mergeCell ref="G5:H5"/>
    <mergeCell ref="N7:O7"/>
    <mergeCell ref="P7:Q7"/>
    <mergeCell ref="D8:E8"/>
    <mergeCell ref="L8:M8"/>
    <mergeCell ref="L7:M7"/>
    <mergeCell ref="J6:J8"/>
    <mergeCell ref="H10:I10"/>
    <mergeCell ref="J10:J12"/>
    <mergeCell ref="M10:N10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J13:K13"/>
    <mergeCell ref="J14:K14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N19:O19"/>
    <mergeCell ref="B18:B20"/>
    <mergeCell ref="M22:N22"/>
    <mergeCell ref="P22:Q22"/>
    <mergeCell ref="B26:C26"/>
    <mergeCell ref="J26:K26"/>
    <mergeCell ref="B27:C27"/>
    <mergeCell ref="E27:F27"/>
    <mergeCell ref="J27:K27"/>
    <mergeCell ref="M27:N27"/>
    <mergeCell ref="J25:K25"/>
    <mergeCell ref="E22:F22"/>
    <mergeCell ref="H22:I22"/>
    <mergeCell ref="J22:J24"/>
    <mergeCell ref="B25:C25"/>
    <mergeCell ref="B22:B24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7585" priority="419" timePeriod="today">
      <formula>FLOOR(F7,1)=TODAY()</formula>
    </cfRule>
  </conditionalFormatting>
  <conditionalFormatting sqref="F19">
    <cfRule type="timePeriod" dxfId="7584" priority="418" timePeriod="today">
      <formula>FLOOR(F19,1)=TODAY()</formula>
    </cfRule>
  </conditionalFormatting>
  <conditionalFormatting sqref="D38 G38">
    <cfRule type="timePeriod" dxfId="7583" priority="417" timePeriod="today">
      <formula>FLOOR(D38,1)=TODAY()</formula>
    </cfRule>
  </conditionalFormatting>
  <conditionalFormatting sqref="D49 G49 E44:F44 D42:E42 F41 H41">
    <cfRule type="timePeriod" dxfId="7582" priority="414" timePeriod="today">
      <formula>FLOOR(D41,1)=TODAY()</formula>
    </cfRule>
  </conditionalFormatting>
  <conditionalFormatting sqref="H41:I41">
    <cfRule type="expression" dxfId="7581" priority="413">
      <formula>D41</formula>
    </cfRule>
  </conditionalFormatting>
  <conditionalFormatting sqref="D41">
    <cfRule type="timePeriod" dxfId="7580" priority="412" timePeriod="today">
      <formula>FLOOR(D41,1)=TODAY()</formula>
    </cfRule>
  </conditionalFormatting>
  <conditionalFormatting sqref="N7">
    <cfRule type="timePeriod" dxfId="7579" priority="411" timePeriod="today">
      <formula>FLOOR(N7,1)=TODAY()</formula>
    </cfRule>
  </conditionalFormatting>
  <conditionalFormatting sqref="N19">
    <cfRule type="timePeriod" dxfId="7578" priority="410" timePeriod="today">
      <formula>FLOOR(N19,1)=TODAY()</formula>
    </cfRule>
  </conditionalFormatting>
  <conditionalFormatting sqref="Q20">
    <cfRule type="expression" dxfId="7577" priority="409">
      <formula>O20=(M21+O21+Q21)</formula>
    </cfRule>
  </conditionalFormatting>
  <conditionalFormatting sqref="D7">
    <cfRule type="timePeriod" dxfId="7576" priority="295" timePeriod="today">
      <formula>FLOOR(D7,1)=TODAY()</formula>
    </cfRule>
    <cfRule type="expression" dxfId="7575" priority="399">
      <formula>AND(D7&gt;=TODAY(),D7&lt;=TODAY()+1)</formula>
    </cfRule>
  </conditionalFormatting>
  <conditionalFormatting sqref="D7:E7">
    <cfRule type="expression" dxfId="7574" priority="255">
      <formula>$H7&lt;&gt;""</formula>
    </cfRule>
    <cfRule type="expression" dxfId="7573" priority="408">
      <formula>AND(TODAY()&gt;=$D$6+4,$H$7&lt;&gt;"")</formula>
    </cfRule>
  </conditionalFormatting>
  <conditionalFormatting sqref="D8:E8">
    <cfRule type="expression" dxfId="7572" priority="398">
      <formula>$I8&lt;&gt;""</formula>
    </cfRule>
    <cfRule type="timePeriod" dxfId="7571" priority="404" timePeriod="today">
      <formula>FLOOR(D8,1)=TODAY()</formula>
    </cfRule>
    <cfRule type="expression" dxfId="7570" priority="405">
      <formula>AND(D8&gt;=TODAY(),D8&lt;=TODAY()+1)</formula>
    </cfRule>
    <cfRule type="expression" dxfId="7569" priority="406">
      <formula>$H$7&lt;&gt;""</formula>
    </cfRule>
    <cfRule type="expression" dxfId="7568" priority="407">
      <formula>($E$9+$G$9+$I$9)=$G$8</formula>
    </cfRule>
  </conditionalFormatting>
  <conditionalFormatting sqref="E10:F10">
    <cfRule type="expression" dxfId="7567" priority="224">
      <formula>AND(SUM(E9,G9,I9)&lt;&gt;0,SUM(E9,G9,I9)=G8)</formula>
    </cfRule>
    <cfRule type="expression" dxfId="7566" priority="400">
      <formula>$H10&lt;&gt;""</formula>
    </cfRule>
    <cfRule type="timePeriod" dxfId="7565" priority="401" timePeriod="today">
      <formula>FLOOR(E10,1)=TODAY()</formula>
    </cfRule>
    <cfRule type="expression" dxfId="7564" priority="402">
      <formula>AND(E10&gt;=TODAY(),E10&lt;=TODAY()+1)</formula>
    </cfRule>
    <cfRule type="expression" dxfId="7563" priority="403">
      <formula>$I$8&lt;&gt;""</formula>
    </cfRule>
  </conditionalFormatting>
  <conditionalFormatting sqref="D12:I12">
    <cfRule type="timePeriod" dxfId="7562" priority="111" timePeriod="tomorrow">
      <formula>FLOOR(D12,1)=TODAY()+1</formula>
    </cfRule>
    <cfRule type="expression" dxfId="7561" priority="112">
      <formula>D$13&lt;&gt;""</formula>
    </cfRule>
    <cfRule type="expression" dxfId="7560" priority="113">
      <formula>D$12&lt;=TODAY()</formula>
    </cfRule>
  </conditionalFormatting>
  <conditionalFormatting sqref="D13:I13">
    <cfRule type="expression" dxfId="7559" priority="161">
      <formula>AND(D11&lt;&gt;"",YEAR($D11)=2019)</formula>
    </cfRule>
    <cfRule type="expression" dxfId="7558" priority="254">
      <formula>AND(D11&lt;&gt;"",YEAR($D11)=2020)</formula>
    </cfRule>
    <cfRule type="expression" dxfId="7557" priority="393">
      <formula>AND($D$11&lt;&gt;"",YEAR($D11)=2021)</formula>
    </cfRule>
    <cfRule type="expression" dxfId="7556" priority="394">
      <formula>AND(D11&lt;&gt;"",YEAR($D11)=2022)</formula>
    </cfRule>
    <cfRule type="expression" dxfId="7555" priority="395">
      <formula>AND(D11&lt;&gt;"",YEAR($D11)=2023)</formula>
    </cfRule>
    <cfRule type="expression" dxfId="7554" priority="396">
      <formula>AND(D11&lt;&gt;"",YEAR($D11)=2018)</formula>
    </cfRule>
  </conditionalFormatting>
  <conditionalFormatting sqref="D15">
    <cfRule type="expression" dxfId="7553" priority="128">
      <formula>AND(D15&gt;=TODAY(),D15&lt;=TODAY()+2)</formula>
    </cfRule>
    <cfRule type="expression" dxfId="7552" priority="153">
      <formula>AND(TODAY()&gt;=$H$10+6,TODAY()&lt;=$D$15-2)</formula>
    </cfRule>
  </conditionalFormatting>
  <conditionalFormatting sqref="I15">
    <cfRule type="cellIs" dxfId="7551" priority="303" operator="lessThan">
      <formula>1</formula>
    </cfRule>
  </conditionalFormatting>
  <conditionalFormatting sqref="I15">
    <cfRule type="expression" dxfId="7550" priority="392">
      <formula>IF(AND(E14="",G14="",I14="",(D11:I11)=""),"",IF(E14+G14+I14&lt;&gt;SUM(D11:I11),G15&lt;=TODAY()))</formula>
    </cfRule>
  </conditionalFormatting>
  <conditionalFormatting sqref="H7:I7">
    <cfRule type="expression" dxfId="7549" priority="389">
      <formula>$D8&lt;&gt;""</formula>
    </cfRule>
    <cfRule type="expression" dxfId="7548" priority="390">
      <formula>AND(H7="",D7&lt;&gt;"",D7&lt;=TODAY())</formula>
    </cfRule>
    <cfRule type="timePeriod" dxfId="7547" priority="391" timePeriod="today">
      <formula>FLOOR(H7,1)=TODAY()</formula>
    </cfRule>
  </conditionalFormatting>
  <conditionalFormatting sqref="I8">
    <cfRule type="expression" dxfId="7546" priority="388">
      <formula>G8=(E9+G9+I9)</formula>
    </cfRule>
  </conditionalFormatting>
  <conditionalFormatting sqref="H10">
    <cfRule type="expression" dxfId="7545" priority="384">
      <formula>(E9+G9+I9)=G8</formula>
    </cfRule>
  </conditionalFormatting>
  <conditionalFormatting sqref="H10:I10">
    <cfRule type="expression" dxfId="7544" priority="385">
      <formula>AND(H10="",E10&lt;&gt;"",E10&lt;=TODAY())</formula>
    </cfRule>
    <cfRule type="notContainsBlanks" dxfId="7543" priority="386">
      <formula>LEN(TRIM(H10))&gt;0</formula>
    </cfRule>
    <cfRule type="expression" dxfId="7542" priority="387">
      <formula>E10=TODAY()</formula>
    </cfRule>
  </conditionalFormatting>
  <conditionalFormatting sqref="D19">
    <cfRule type="timePeriod" dxfId="7541" priority="293" timePeriod="today">
      <formula>FLOOR(D19,1)=TODAY()</formula>
    </cfRule>
    <cfRule type="expression" dxfId="7540" priority="371">
      <formula>AND(D19&gt;=TODAY(),D19&lt;=TODAY()+1)</formula>
    </cfRule>
  </conditionalFormatting>
  <conditionalFormatting sqref="D19:E19">
    <cfRule type="expression" dxfId="7539" priority="285">
      <formula>$H19&lt;&gt;""</formula>
    </cfRule>
    <cfRule type="expression" dxfId="7538" priority="379">
      <formula>AND(TODAY()&gt;=$D$18+4,$H$19&lt;&gt;"")</formula>
    </cfRule>
  </conditionalFormatting>
  <conditionalFormatting sqref="D20">
    <cfRule type="expression" dxfId="7537" priority="378">
      <formula>AND(D20&gt;=TODAY(),D20&lt;=TODAY()+1)</formula>
    </cfRule>
  </conditionalFormatting>
  <conditionalFormatting sqref="D20:E20">
    <cfRule type="expression" dxfId="7536" priority="376">
      <formula>$I20&lt;&gt;""</formula>
    </cfRule>
    <cfRule type="timePeriod" dxfId="7535" priority="377" timePeriod="today">
      <formula>FLOOR(D20,1)=TODAY()</formula>
    </cfRule>
    <cfRule type="expression" dxfId="7534" priority="380">
      <formula>$H$19&lt;&gt;""</formula>
    </cfRule>
    <cfRule type="expression" dxfId="7533" priority="381">
      <formula>($E$21+$G$21+$I$21)=$G$20</formula>
    </cfRule>
  </conditionalFormatting>
  <conditionalFormatting sqref="E22:F22">
    <cfRule type="expression" dxfId="7532" priority="302">
      <formula>AND(SUM(E21,G21,I21)&lt;&gt;0,SUM(E21,G21,I21)=G20)</formula>
    </cfRule>
    <cfRule type="expression" dxfId="7531" priority="372">
      <formula>$H22&lt;&gt;""</formula>
    </cfRule>
    <cfRule type="timePeriod" dxfId="7530" priority="373" timePeriod="today">
      <formula>FLOOR(E22,1)=TODAY()</formula>
    </cfRule>
    <cfRule type="expression" dxfId="7529" priority="374">
      <formula>AND(E22&gt;=TODAY(),E22&lt;=TODAY()+1)</formula>
    </cfRule>
    <cfRule type="expression" dxfId="7528" priority="375">
      <formula>$I$20&lt;&gt;""</formula>
    </cfRule>
  </conditionalFormatting>
  <conditionalFormatting sqref="D24:I24">
    <cfRule type="timePeriod" dxfId="7527" priority="135" timePeriod="tomorrow">
      <formula>FLOOR(D24,1)=TODAY()+1</formula>
    </cfRule>
    <cfRule type="expression" dxfId="7526" priority="140">
      <formula>D$24&lt;=TODAY()</formula>
    </cfRule>
  </conditionalFormatting>
  <conditionalFormatting sqref="D24:I24">
    <cfRule type="expression" dxfId="7525" priority="105">
      <formula>D$25&lt;&gt;""</formula>
    </cfRule>
  </conditionalFormatting>
  <conditionalFormatting sqref="D25:I25">
    <cfRule type="expression" dxfId="7524" priority="192">
      <formula>AND(D23&lt;&gt;"",YEAR($D23)=2018)</formula>
    </cfRule>
    <cfRule type="expression" dxfId="7523" priority="259">
      <formula>AND(D23&lt;&gt;"",YEAR($D23)=2019)</formula>
    </cfRule>
    <cfRule type="expression" dxfId="7522" priority="366">
      <formula>AND(D23&lt;&gt;"",YEAR($D23)=2020)</formula>
    </cfRule>
    <cfRule type="expression" dxfId="7521" priority="367">
      <formula>AND(D23&lt;&gt;"",YEAR($D23)=2021)</formula>
    </cfRule>
    <cfRule type="expression" dxfId="7520" priority="368">
      <formula>AND(D23&lt;&gt;"",YEAR($D23)=2022)</formula>
    </cfRule>
    <cfRule type="expression" dxfId="7519" priority="369">
      <formula>AND(D23&lt;&gt;"",YEAR($D23)=2023)</formula>
    </cfRule>
  </conditionalFormatting>
  <conditionalFormatting sqref="D27">
    <cfRule type="expression" dxfId="7518" priority="126">
      <formula>AND(D27&gt;=TODAY(),D27&lt;=TODAY()+2)</formula>
    </cfRule>
    <cfRule type="expression" dxfId="7517" priority="137">
      <formula>AND(TODAY()&gt;=$H$22+6,TODAY()&lt;=$D$27-2)</formula>
    </cfRule>
  </conditionalFormatting>
  <conditionalFormatting sqref="H19">
    <cfRule type="timePeriod" dxfId="7516" priority="364" timePeriod="today">
      <formula>FLOOR(H19,1)=TODAY()</formula>
    </cfRule>
  </conditionalFormatting>
  <conditionalFormatting sqref="H19:I19">
    <cfRule type="expression" dxfId="7515" priority="362">
      <formula>$D20&lt;&gt;""</formula>
    </cfRule>
    <cfRule type="expression" dxfId="7514" priority="363">
      <formula>AND(H19="",D19&lt;&gt;"",D19&lt;=TODAY())</formula>
    </cfRule>
  </conditionalFormatting>
  <conditionalFormatting sqref="I20">
    <cfRule type="expression" dxfId="7513" priority="361">
      <formula>G20=(E21+G21+I21)</formula>
    </cfRule>
  </conditionalFormatting>
  <conditionalFormatting sqref="H22:I22">
    <cfRule type="expression" dxfId="7512" priority="357">
      <formula>(E21+G21+I21)=G20</formula>
    </cfRule>
    <cfRule type="expression" dxfId="7511" priority="358">
      <formula>AND(H22="",E22&lt;&gt;"",E22&lt;=TODAY())</formula>
    </cfRule>
    <cfRule type="notContainsBlanks" dxfId="7510" priority="359">
      <formula>LEN(TRIM(H22))&gt;0</formula>
    </cfRule>
    <cfRule type="expression" dxfId="7509" priority="360">
      <formula>E22=TODAY()</formula>
    </cfRule>
  </conditionalFormatting>
  <conditionalFormatting sqref="I27">
    <cfRule type="cellIs" dxfId="7508" priority="355" operator="lessThan">
      <formula>1</formula>
    </cfRule>
  </conditionalFormatting>
  <conditionalFormatting sqref="I27">
    <cfRule type="expression" dxfId="7507" priority="356">
      <formula>IF(AND(E26="",G26="",I26="",(D23:I23)=""),"",IF(E26+G26+I26&lt;&gt;SUM(D23:I23),G27&lt;=TODAY()))</formula>
    </cfRule>
  </conditionalFormatting>
  <conditionalFormatting sqref="L7">
    <cfRule type="timePeriod" dxfId="7506" priority="292" timePeriod="today">
      <formula>FLOOR(L7,1)=TODAY()</formula>
    </cfRule>
    <cfRule type="expression" dxfId="7505" priority="301">
      <formula>AND(L7&gt;=TODAY(),L7&lt;=TODAY()+1)</formula>
    </cfRule>
  </conditionalFormatting>
  <conditionalFormatting sqref="L7:M7">
    <cfRule type="expression" dxfId="7504" priority="286">
      <formula>$P7&lt;&gt;""</formula>
    </cfRule>
    <cfRule type="expression" dxfId="7503" priority="351">
      <formula>AND(TODAY()&gt;=$L$6+4,$P$7&lt;&gt;"")</formula>
    </cfRule>
  </conditionalFormatting>
  <conditionalFormatting sqref="L8">
    <cfRule type="expression" dxfId="7502" priority="350">
      <formula>AND(L8&gt;=TODAY(),L8&lt;=TODAY()+1)</formula>
    </cfRule>
  </conditionalFormatting>
  <conditionalFormatting sqref="L8:M8">
    <cfRule type="expression" dxfId="7501" priority="348">
      <formula>$Q$8&lt;&gt;""</formula>
    </cfRule>
    <cfRule type="timePeriod" dxfId="7500" priority="349" timePeriod="today">
      <formula>FLOOR(L8,1)=TODAY()</formula>
    </cfRule>
    <cfRule type="expression" dxfId="7499" priority="352">
      <formula>$P$7&lt;&gt;""</formula>
    </cfRule>
    <cfRule type="expression" dxfId="7498" priority="353">
      <formula>($M$9+$O$9+$Q$9)=$O$8</formula>
    </cfRule>
  </conditionalFormatting>
  <conditionalFormatting sqref="M10:N10">
    <cfRule type="expression" dxfId="7497" priority="299">
      <formula>"ET(SOMME(M8;O8;Q8)&lt;&gt;0;SOMME(M8;O8;Q9)=O7)  "</formula>
    </cfRule>
    <cfRule type="expression" dxfId="7496" priority="344">
      <formula>$P10&lt;&gt;""</formula>
    </cfRule>
    <cfRule type="timePeriod" dxfId="7495" priority="345" timePeriod="today">
      <formula>FLOOR(M10,1)=TODAY()</formula>
    </cfRule>
    <cfRule type="expression" dxfId="7494" priority="346">
      <formula>AND(M10&gt;=TODAY(),M10&lt;=TODAY()+1)</formula>
    </cfRule>
    <cfRule type="expression" dxfId="7493" priority="347">
      <formula>$Q$8&lt;&gt;""</formula>
    </cfRule>
  </conditionalFormatting>
  <conditionalFormatting sqref="L13:Q13">
    <cfRule type="expression" dxfId="7492" priority="181">
      <formula>AND(L11&lt;&gt;"",YEAR($L11)=2018)</formula>
    </cfRule>
    <cfRule type="expression" dxfId="7491" priority="241">
      <formula>AND(L11&lt;&gt;"",YEAR($L11)=2019)</formula>
    </cfRule>
    <cfRule type="expression" dxfId="7490" priority="340">
      <formula>AND(L11&lt;&gt;"",YEAR($L11)=2020)</formula>
    </cfRule>
    <cfRule type="expression" dxfId="7489" priority="341">
      <formula>AND(L11&lt;&gt;"",YEAR($L11)=2021)</formula>
    </cfRule>
    <cfRule type="expression" dxfId="7488" priority="342">
      <formula>AND(L11&lt;&gt;"",YEAR($L11)=2022)</formula>
    </cfRule>
    <cfRule type="expression" dxfId="7487" priority="343">
      <formula>AND(L11&lt;&gt;"",YEAR($L11)=2023)</formula>
    </cfRule>
  </conditionalFormatting>
  <conditionalFormatting sqref="L15">
    <cfRule type="expression" dxfId="7486" priority="127">
      <formula>AND(L15&gt;=TODAY(),L15&lt;=TODAY()+2)</formula>
    </cfRule>
    <cfRule type="expression" dxfId="7485" priority="141">
      <formula>AND(TODAY()&gt;=$P$10+6,TODAY()&lt;=$L$15-2)</formula>
    </cfRule>
  </conditionalFormatting>
  <conditionalFormatting sqref="P7">
    <cfRule type="timePeriod" dxfId="7484" priority="338" timePeriod="today">
      <formula>FLOOR(P7,1)=TODAY()</formula>
    </cfRule>
  </conditionalFormatting>
  <conditionalFormatting sqref="P7:Q7">
    <cfRule type="expression" dxfId="7483" priority="336">
      <formula>$L8&lt;&gt;""</formula>
    </cfRule>
    <cfRule type="expression" dxfId="7482" priority="337">
      <formula>AND(P7="",L7&lt;&gt;"",L7&lt;=TODAY())</formula>
    </cfRule>
  </conditionalFormatting>
  <conditionalFormatting sqref="Q8">
    <cfRule type="expression" dxfId="7481" priority="335">
      <formula>O8=(M9+O9+Q9)</formula>
    </cfRule>
  </conditionalFormatting>
  <conditionalFormatting sqref="P10:Q10">
    <cfRule type="expression" dxfId="7480" priority="331">
      <formula>(M9+O9+Q9)=O8</formula>
    </cfRule>
    <cfRule type="expression" dxfId="7479" priority="332">
      <formula>AND(P10="",M10&lt;&gt;"",M10&lt;=TODAY())</formula>
    </cfRule>
    <cfRule type="notContainsBlanks" dxfId="7478" priority="333">
      <formula>LEN(TRIM(P10))&gt;0</formula>
    </cfRule>
    <cfRule type="expression" dxfId="7477" priority="334">
      <formula>M10=TODAY()</formula>
    </cfRule>
  </conditionalFormatting>
  <conditionalFormatting sqref="Q15">
    <cfRule type="cellIs" dxfId="7476" priority="329" operator="lessThan">
      <formula>1</formula>
    </cfRule>
  </conditionalFormatting>
  <conditionalFormatting sqref="Q15">
    <cfRule type="expression" dxfId="7475" priority="330">
      <formula>IF(AND(M14="",O14="",Q14="",(L11:Q11)=""),"",IF(M14+O14+Q14&lt;&gt;SUM(L11:Q11),O15&lt;=TODAY()))</formula>
    </cfRule>
  </conditionalFormatting>
  <conditionalFormatting sqref="L19">
    <cfRule type="timePeriod" dxfId="7474" priority="291" timePeriod="today">
      <formula>FLOOR(L19,1)=TODAY()</formula>
    </cfRule>
    <cfRule type="expression" dxfId="7473" priority="298">
      <formula>AND(L19&gt;=TODAY(),L19&lt;=TODAY()+1)</formula>
    </cfRule>
  </conditionalFormatting>
  <conditionalFormatting sqref="L19:M19">
    <cfRule type="expression" dxfId="7472" priority="284">
      <formula>$P19&lt;&gt;""</formula>
    </cfRule>
    <cfRule type="expression" dxfId="7471" priority="325">
      <formula>AND(TODAY()&gt;=$L$18+4,$P$19&lt;&gt;"")</formula>
    </cfRule>
  </conditionalFormatting>
  <conditionalFormatting sqref="L20:M20">
    <cfRule type="expression" dxfId="7470" priority="322">
      <formula>$Q20&lt;&gt;""</formula>
    </cfRule>
    <cfRule type="timePeriod" dxfId="7469" priority="323" timePeriod="today">
      <formula>FLOOR(L20,1)=TODAY()</formula>
    </cfRule>
    <cfRule type="expression" dxfId="7468" priority="324">
      <formula>AND(L20&gt;=TODAY(),L20&lt;=TODAY()+1)</formula>
    </cfRule>
    <cfRule type="expression" dxfId="7467" priority="326">
      <formula>$P$19&lt;&gt;""</formula>
    </cfRule>
    <cfRule type="expression" dxfId="7466" priority="327">
      <formula>($M$21+$O$21+$Q$21)=$O$20</formula>
    </cfRule>
  </conditionalFormatting>
  <conditionalFormatting sqref="M22:N22">
    <cfRule type="expression" dxfId="7465" priority="296">
      <formula>AND(SUM(M21,O21,Q21)&lt;&gt;0,SUM(M21,O21,Q21)=O20)</formula>
    </cfRule>
    <cfRule type="expression" dxfId="7464" priority="318">
      <formula>$P22&lt;&gt;""</formula>
    </cfRule>
    <cfRule type="timePeriod" dxfId="7463" priority="319" timePeriod="today">
      <formula>FLOOR(M22,1)=TODAY()</formula>
    </cfRule>
    <cfRule type="expression" dxfId="7462" priority="320">
      <formula>AND(M22&gt;=TODAY(),M22&lt;=TODAY()+1)</formula>
    </cfRule>
    <cfRule type="expression" dxfId="7461" priority="321">
      <formula>$Q$20&lt;&gt;""</formula>
    </cfRule>
  </conditionalFormatting>
  <conditionalFormatting sqref="L25:Q25">
    <cfRule type="expression" dxfId="7460" priority="155">
      <formula>AND(L23&lt;&gt;"",YEAR($L23)=2023)</formula>
    </cfRule>
    <cfRule type="expression" dxfId="7459" priority="228">
      <formula>AND(L23&lt;&gt;"",YEAR($L23)=2022)</formula>
    </cfRule>
    <cfRule type="expression" dxfId="7458" priority="314">
      <formula>AND(L23&lt;&gt;"",YEAR($L23)=2021)</formula>
    </cfRule>
    <cfRule type="expression" dxfId="7457" priority="315">
      <formula>AND(L23&lt;&gt;"",YEAR($L23)=2020)</formula>
    </cfRule>
    <cfRule type="expression" dxfId="7456" priority="316">
      <formula>AND(L23&lt;&gt;"",YEAR($L23)=2019)</formula>
    </cfRule>
    <cfRule type="expression" dxfId="7455" priority="317">
      <formula>AND(L23&lt;&gt;"",YEAR($L23)=2018)</formula>
    </cfRule>
  </conditionalFormatting>
  <conditionalFormatting sqref="L27">
    <cfRule type="expression" dxfId="7454" priority="129">
      <formula>AND(L27&gt;=TODAY(),L27&lt;=TODAY()+2)</formula>
    </cfRule>
    <cfRule type="expression" dxfId="7453" priority="177">
      <formula>AND(TODAY()&gt;=$P$22+6,TODAY()&lt;=$L$27-2)</formula>
    </cfRule>
  </conditionalFormatting>
  <conditionalFormatting sqref="P19">
    <cfRule type="timePeriod" dxfId="7452" priority="312" timePeriod="today">
      <formula>FLOOR(P19,1)=TODAY()</formula>
    </cfRule>
  </conditionalFormatting>
  <conditionalFormatting sqref="P19:Q19">
    <cfRule type="expression" dxfId="7451" priority="310">
      <formula>$L20&lt;&gt;""</formula>
    </cfRule>
    <cfRule type="expression" dxfId="7450" priority="311">
      <formula>AND(P19="",L19&lt;&gt;"",L19&lt;=TODAY())</formula>
    </cfRule>
  </conditionalFormatting>
  <conditionalFormatting sqref="P22:Q22">
    <cfRule type="expression" dxfId="7449" priority="306">
      <formula>(M21+O21+Q21)=O20</formula>
    </cfRule>
    <cfRule type="expression" dxfId="7448" priority="307">
      <formula>AND(P22="",M22&lt;&gt;"",M22&lt;=TODAY())</formula>
    </cfRule>
    <cfRule type="notContainsBlanks" dxfId="7447" priority="308">
      <formula>LEN(TRIM(P22))&gt;0</formula>
    </cfRule>
    <cfRule type="expression" dxfId="7446" priority="309">
      <formula>M22=TODAY()</formula>
    </cfRule>
  </conditionalFormatting>
  <conditionalFormatting sqref="Q27">
    <cfRule type="cellIs" dxfId="7445" priority="304" operator="lessThan">
      <formula>1</formula>
    </cfRule>
  </conditionalFormatting>
  <conditionalFormatting sqref="Q27">
    <cfRule type="expression" dxfId="7444" priority="305">
      <formula>IF(AND(M26="",O26="",Q26="",(L23:Q23)=""),"",IF(M26+O26+Q26&lt;&gt;SUM(L23:Q23),O27&lt;=TODAY()))</formula>
    </cfRule>
  </conditionalFormatting>
  <conditionalFormatting sqref="D6:I15">
    <cfRule type="expression" dxfId="7443" priority="209">
      <formula>AND(($E$14+$G$14+$I$14)&lt;&gt;"",COUNTA($D$11:$I$11)&gt;0,COUNTA($D$11:$I$11)=($E$14+$G$14+$I$14))</formula>
    </cfRule>
  </conditionalFormatting>
  <conditionalFormatting sqref="D18:I27">
    <cfRule type="expression" dxfId="7442" priority="156">
      <formula>AND(($E$26+$G$26+$I$26)&lt;&gt;"",COUNTA($D$23:$I$23)&gt;0,COUNTA($D$23:$I$23)=($E$26+$G$26+$I$26))</formula>
    </cfRule>
  </conditionalFormatting>
  <conditionalFormatting sqref="L12:Q12">
    <cfRule type="timePeriod" dxfId="7441" priority="142" timePeriod="tomorrow">
      <formula>FLOOR(L12,1)=TODAY()+1</formula>
    </cfRule>
    <cfRule type="expression" dxfId="7440" priority="144">
      <formula>L$12&lt;=TODAY()</formula>
    </cfRule>
  </conditionalFormatting>
  <conditionalFormatting sqref="L12:Q12">
    <cfRule type="expression" dxfId="7439" priority="99">
      <formula>L$13&lt;&gt;""</formula>
    </cfRule>
  </conditionalFormatting>
  <conditionalFormatting sqref="L6:Q15">
    <cfRule type="expression" dxfId="7438" priority="158">
      <formula>AND(($M$14+$O$14+$Q$14)&lt;&gt;"",COUNTA($L$11:$Q$11)&gt;0,COUNTA($L$11:$Q$11)=($M$14+$O$14+$Q$14))</formula>
    </cfRule>
  </conditionalFormatting>
  <conditionalFormatting sqref="L24:Q24">
    <cfRule type="expression" dxfId="7437" priority="131">
      <formula>L$24&lt;=TODAY()</formula>
    </cfRule>
    <cfRule type="timePeriod" dxfId="7436" priority="168" timePeriod="tomorrow">
      <formula>FLOOR(L24,1)=TODAY()+1</formula>
    </cfRule>
  </conditionalFormatting>
  <conditionalFormatting sqref="L24:Q24">
    <cfRule type="expression" dxfId="7435" priority="93">
      <formula>L$25&lt;&gt;""</formula>
    </cfRule>
  </conditionalFormatting>
  <conditionalFormatting sqref="L18:Q27">
    <cfRule type="expression" dxfId="7434" priority="154">
      <formula>AND(($M$26+$O$26+$Q$26)&lt;&gt;"",COUNTA($L$23:$Q$23)&gt;0,COUNTA($L$23:$Q$23)=($M$26+$O$26+$Q$26))</formula>
    </cfRule>
  </conditionalFormatting>
  <conditionalFormatting sqref="D6:I10">
    <cfRule type="expression" dxfId="7433" priority="152">
      <formula>AND($E$9&lt;&gt;"",$G$9&lt;&gt;"",$I$9&lt;&gt;"",$G$8&lt;&gt;"",$E$9+$G$9+$I$9=$G$8)</formula>
    </cfRule>
  </conditionalFormatting>
  <conditionalFormatting sqref="D18:I22">
    <cfRule type="expression" dxfId="7432" priority="149">
      <formula>AND($E$21&lt;&gt;"",$G$21&lt;&gt;"",$I$21&lt;&gt;"",$G$20&lt;&gt;"",$E$21+$G$21+$I$21=$G$20)</formula>
    </cfRule>
  </conditionalFormatting>
  <conditionalFormatting sqref="L6:Q10">
    <cfRule type="expression" dxfId="7431" priority="151">
      <formula>AND($M$9&lt;&gt;"",$O$9&lt;&gt;"",$Q$9&lt;&gt;"",$O$8&lt;&gt;"",$M$9+$O$9+$Q$9=$O$8)</formula>
    </cfRule>
  </conditionalFormatting>
  <conditionalFormatting sqref="L18:Q22">
    <cfRule type="expression" dxfId="7430" priority="147">
      <formula>AND($M$21&lt;&gt;"",$O$21&lt;&gt;"",$Q$21&lt;&gt;"",$O$20&lt;&gt;"",$M$21+$O$21+$Q$21=$O$20)</formula>
    </cfRule>
  </conditionalFormatting>
  <conditionalFormatting sqref="M5:N5">
    <cfRule type="expression" dxfId="7429" priority="86">
      <formula>$M$5&lt;&gt;""</formula>
    </cfRule>
    <cfRule type="expression" dxfId="7428" priority="91">
      <formula>OR(D27&lt;=TODAY()-2,Q5&lt;=TODAY()-2)</formula>
    </cfRule>
    <cfRule type="expression" dxfId="7427" priority="288">
      <formula>$M$4&lt;&gt;""</formula>
    </cfRule>
    <cfRule type="expression" dxfId="7426" priority="290">
      <formula>OR($E$21+$G$21+$I$21=$I$20,$E$26+$G$26+$I$26=$I$20,TODAY()&gt;=$D$27-2)</formula>
    </cfRule>
  </conditionalFormatting>
  <conditionalFormatting sqref="D6">
    <cfRule type="expression" dxfId="7425" priority="225">
      <formula>$D$6&lt;&gt;""</formula>
    </cfRule>
    <cfRule type="expression" dxfId="7424" priority="257">
      <formula>$I$5&lt;&gt;""</formula>
    </cfRule>
    <cfRule type="expression" dxfId="7423" priority="383">
      <formula>$D7=TODAY()</formula>
    </cfRule>
  </conditionalFormatting>
  <conditionalFormatting sqref="L6">
    <cfRule type="expression" dxfId="7422" priority="222">
      <formula>$L6&lt;&gt;""</formula>
    </cfRule>
    <cfRule type="expression" dxfId="7421" priority="252">
      <formula>$Q$4&lt;&gt;""</formula>
    </cfRule>
    <cfRule type="expression" dxfId="7420" priority="354">
      <formula>$L$7=TODAY()</formula>
    </cfRule>
  </conditionalFormatting>
  <conditionalFormatting sqref="D18">
    <cfRule type="expression" dxfId="7419" priority="273">
      <formula>$D$18&lt;&gt;""</formula>
    </cfRule>
    <cfRule type="expression" dxfId="7418" priority="365">
      <formula>$I16&lt;&gt;""</formula>
    </cfRule>
  </conditionalFormatting>
  <conditionalFormatting sqref="L18">
    <cfRule type="expression" dxfId="7417" priority="221">
      <formula>$L18&lt;&gt;""</formula>
    </cfRule>
    <cfRule type="expression" dxfId="7416" priority="239">
      <formula>$Q$16&lt;&gt;""</formula>
    </cfRule>
    <cfRule type="expression" dxfId="7415" priority="328">
      <formula>$L$19=TODAY()</formula>
    </cfRule>
  </conditionalFormatting>
  <conditionalFormatting sqref="E5">
    <cfRule type="expression" dxfId="7414" priority="279">
      <formula>$E5&lt;&gt;""</formula>
    </cfRule>
    <cfRule type="expression" dxfId="7413" priority="289">
      <formula>$E$4&lt;&gt;""</formula>
    </cfRule>
  </conditionalFormatting>
  <conditionalFormatting sqref="D11">
    <cfRule type="expression" dxfId="7412" priority="110">
      <formula>IF($I8&gt;=1,$H$10,"")</formula>
    </cfRule>
  </conditionalFormatting>
  <conditionalFormatting sqref="E11">
    <cfRule type="expression" dxfId="7411" priority="119">
      <formula>IF($I$8&gt;=2,$H$10,"")</formula>
    </cfRule>
    <cfRule type="expression" dxfId="7410" priority="199">
      <formula>$E11&lt;&gt;""</formula>
    </cfRule>
  </conditionalFormatting>
  <conditionalFormatting sqref="F11">
    <cfRule type="expression" dxfId="7409" priority="165">
      <formula>IF($I$8&gt;=3,$H$10,"")</formula>
    </cfRule>
    <cfRule type="expression" dxfId="7408" priority="205">
      <formula>$F$11&lt;&gt;""</formula>
    </cfRule>
  </conditionalFormatting>
  <conditionalFormatting sqref="G11">
    <cfRule type="expression" dxfId="7407" priority="195">
      <formula>IF($I$8&gt;=4,$H$10,"")</formula>
    </cfRule>
    <cfRule type="expression" dxfId="7406" priority="210">
      <formula>$G$11&lt;&gt;""</formula>
    </cfRule>
  </conditionalFormatting>
  <conditionalFormatting sqref="H11">
    <cfRule type="expression" dxfId="7405" priority="196">
      <formula>IF($I$8&gt;=5,$H$10,"")</formula>
    </cfRule>
    <cfRule type="expression" dxfId="7404" priority="211">
      <formula>$H$11&lt;&gt;""</formula>
    </cfRule>
  </conditionalFormatting>
  <conditionalFormatting sqref="I11">
    <cfRule type="expression" dxfId="7403" priority="197">
      <formula>IF($I$8&gt;=6,$H$10,"")</formula>
    </cfRule>
    <cfRule type="expression" dxfId="7402" priority="212">
      <formula>$I$11&lt;&gt;""</formula>
    </cfRule>
  </conditionalFormatting>
  <conditionalFormatting sqref="D23">
    <cfRule type="expression" dxfId="7401" priority="157">
      <formula>IF($I$20&gt;=1,$H$22,"")</formula>
    </cfRule>
  </conditionalFormatting>
  <conditionalFormatting sqref="E23">
    <cfRule type="expression" dxfId="7400" priority="191">
      <formula>IF($I$20&gt;=2,$H$22,"")</formula>
    </cfRule>
    <cfRule type="expression" dxfId="7399" priority="194">
      <formula>$E$23&lt;&gt;""</formula>
    </cfRule>
  </conditionalFormatting>
  <conditionalFormatting sqref="F23">
    <cfRule type="expression" dxfId="7398" priority="190">
      <formula>IF($I$20&gt;=3,$H$22,"")</formula>
    </cfRule>
    <cfRule type="expression" dxfId="7397" priority="200">
      <formula>$F$23&lt;&gt;""</formula>
    </cfRule>
  </conditionalFormatting>
  <conditionalFormatting sqref="G23">
    <cfRule type="expression" dxfId="7396" priority="189">
      <formula>IF($I$20&gt;=4,$H$22,"")</formula>
    </cfRule>
    <cfRule type="expression" dxfId="7395" priority="201">
      <formula>$G$23&lt;&gt;""</formula>
    </cfRule>
  </conditionalFormatting>
  <conditionalFormatting sqref="H23">
    <cfRule type="expression" dxfId="7394" priority="163">
      <formula>IF($I$20&gt;=5,$H$22,"")</formula>
    </cfRule>
    <cfRule type="expression" dxfId="7393" priority="202">
      <formula>$H$23&lt;&gt;""</formula>
    </cfRule>
  </conditionalFormatting>
  <conditionalFormatting sqref="I23">
    <cfRule type="expression" dxfId="7392" priority="104">
      <formula>IF($I$20&gt;=6,$H$22,"")</formula>
    </cfRule>
    <cfRule type="expression" dxfId="7391" priority="203">
      <formula>$I$23&lt;&gt;""</formula>
    </cfRule>
  </conditionalFormatting>
  <conditionalFormatting sqref="L11">
    <cfRule type="expression" dxfId="7390" priority="159">
      <formula>IF($Q8&gt;=1,$P$10,"")</formula>
    </cfRule>
  </conditionalFormatting>
  <conditionalFormatting sqref="M11">
    <cfRule type="expression" dxfId="7389" priority="98">
      <formula>IF($Q$8&gt;=2,$P$10,"")</formula>
    </cfRule>
    <cfRule type="expression" dxfId="7388" priority="183">
      <formula>$M$11&lt;&gt;""</formula>
    </cfRule>
  </conditionalFormatting>
  <conditionalFormatting sqref="N11">
    <cfRule type="expression" dxfId="7387" priority="164">
      <formula>IF($Q$8&gt;=3,$P$10,"")</formula>
    </cfRule>
    <cfRule type="expression" dxfId="7386" priority="184">
      <formula>$N$11&lt;&gt;""</formula>
    </cfRule>
  </conditionalFormatting>
  <conditionalFormatting sqref="O11">
    <cfRule type="expression" dxfId="7385" priority="180">
      <formula>IF($Q$8&gt;=4,$P$10,"")</formula>
    </cfRule>
    <cfRule type="expression" dxfId="7384" priority="185">
      <formula>$O$11&lt;&gt;""</formula>
    </cfRule>
  </conditionalFormatting>
  <conditionalFormatting sqref="P11">
    <cfRule type="expression" dxfId="7383" priority="179">
      <formula>IF($Q$8&gt;=5,$P$10,"")</formula>
    </cfRule>
    <cfRule type="expression" dxfId="7382" priority="186">
      <formula>$P$11&lt;&gt;""</formula>
    </cfRule>
  </conditionalFormatting>
  <conditionalFormatting sqref="Q11">
    <cfRule type="expression" dxfId="7381" priority="178">
      <formula>IF($Q$8&gt;=6,$P$10,"")</formula>
    </cfRule>
    <cfRule type="expression" dxfId="7380" priority="187">
      <formula>$Q$11&lt;&gt;""</formula>
    </cfRule>
  </conditionalFormatting>
  <conditionalFormatting sqref="L23">
    <cfRule type="expression" dxfId="7379" priority="169">
      <formula>IF($Q$20&gt;=1,$P$22,"")</formula>
    </cfRule>
  </conditionalFormatting>
  <conditionalFormatting sqref="M23">
    <cfRule type="expression" dxfId="7378" priority="92">
      <formula>IF($Q$20&gt;=2,$P$22,"")</formula>
    </cfRule>
    <cfRule type="expression" dxfId="7377" priority="170">
      <formula>$M$23&lt;&gt;""</formula>
    </cfRule>
  </conditionalFormatting>
  <conditionalFormatting sqref="N23">
    <cfRule type="expression" dxfId="7376" priority="167">
      <formula>IF($Q$20&gt;=3,$P$22,"")</formula>
    </cfRule>
    <cfRule type="expression" dxfId="7375" priority="171">
      <formula>$N$23&lt;&gt;""</formula>
    </cfRule>
  </conditionalFormatting>
  <conditionalFormatting sqref="O23">
    <cfRule type="expression" dxfId="7374" priority="166">
      <formula>IF($Q$20&gt;=4,$P$22,"")</formula>
    </cfRule>
    <cfRule type="expression" dxfId="7373" priority="172">
      <formula>$O$23&lt;&gt;""</formula>
    </cfRule>
  </conditionalFormatting>
  <conditionalFormatting sqref="P23">
    <cfRule type="expression" dxfId="7372" priority="162">
      <formula>IF($Q$20&gt;=5,$P$22,"")</formula>
    </cfRule>
    <cfRule type="expression" dxfId="7371" priority="173">
      <formula>$P$23&lt;&gt;""</formula>
    </cfRule>
  </conditionalFormatting>
  <conditionalFormatting sqref="Q23">
    <cfRule type="expression" dxfId="7370" priority="125">
      <formula>IF($Q$20&gt;=6,$P$22,"")</formula>
    </cfRule>
    <cfRule type="expression" dxfId="7369" priority="174">
      <formula>$Q$23&lt;&gt;""</formula>
    </cfRule>
  </conditionalFormatting>
  <conditionalFormatting sqref="D11:I11">
    <cfRule type="expression" dxfId="7368" priority="67">
      <formula>D$11&lt;&gt;""</formula>
    </cfRule>
    <cfRule type="expression" dxfId="7367" priority="198">
      <formula>$H$10&lt;=TODAY()-2</formula>
    </cfRule>
  </conditionalFormatting>
  <conditionalFormatting sqref="L11:Q11">
    <cfRule type="expression" dxfId="7366" priority="66">
      <formula>L$11&lt;&gt;""</formula>
    </cfRule>
    <cfRule type="expression" dxfId="7365" priority="182">
      <formula>$P$10&lt;=TODAY()-2</formula>
    </cfRule>
  </conditionalFormatting>
  <conditionalFormatting sqref="D23:I23">
    <cfRule type="expression" dxfId="7364" priority="65">
      <formula>D$23&lt;&gt;""</formula>
    </cfRule>
    <cfRule type="expression" dxfId="7363" priority="193">
      <formula>$H$22&lt;=TODAY()-2</formula>
    </cfRule>
  </conditionalFormatting>
  <conditionalFormatting sqref="L23:Q23">
    <cfRule type="expression" dxfId="7362" priority="64">
      <formula>L$23&lt;&gt;""</formula>
    </cfRule>
    <cfRule type="expression" dxfId="7361" priority="175">
      <formula>$P$22&lt;=TODAY()-2</formula>
    </cfRule>
  </conditionalFormatting>
  <conditionalFormatting sqref="M12">
    <cfRule type="expression" dxfId="7360" priority="240">
      <formula>AND(TODAY()&gt;=$M$11,TODAY()&lt;=$M$12-1)</formula>
    </cfRule>
  </conditionalFormatting>
  <conditionalFormatting sqref="L12">
    <cfRule type="expression" dxfId="7359" priority="300">
      <formula>AND(TODAY()&gt;=$L$11,TODAY()&lt;=$L$12-1)</formula>
    </cfRule>
  </conditionalFormatting>
  <conditionalFormatting sqref="N12">
    <cfRule type="expression" dxfId="7358" priority="103">
      <formula>$N$12&lt;=TODAY()</formula>
    </cfRule>
    <cfRule type="expression" dxfId="7357" priority="218">
      <formula>AND(TODAY()&gt;=$N$11,TODAY()&lt;=$N$12-1)</formula>
    </cfRule>
  </conditionalFormatting>
  <conditionalFormatting sqref="O12">
    <cfRule type="expression" dxfId="7356" priority="102">
      <formula>$O$12&lt;=TODAY()</formula>
    </cfRule>
    <cfRule type="expression" dxfId="7355" priority="150">
      <formula>AND(TODAY()&gt;=$O$11,TODAY()&lt;=$O$12-1)</formula>
    </cfRule>
  </conditionalFormatting>
  <conditionalFormatting sqref="P12">
    <cfRule type="expression" dxfId="7354" priority="101">
      <formula>$P12&lt;=TODAY()</formula>
    </cfRule>
    <cfRule type="expression" dxfId="7353" priority="145">
      <formula>AND(TODAY()&gt;=$P$11,TODAY()&lt;=$P$12-1)</formula>
    </cfRule>
  </conditionalFormatting>
  <conditionalFormatting sqref="Q12">
    <cfRule type="expression" dxfId="7352" priority="100">
      <formula>$Q$12&lt;=TODAY()</formula>
    </cfRule>
    <cfRule type="expression" dxfId="7351" priority="143">
      <formula>AND(TODAY()&gt;=$Q$11,TODAY()&lt;=$Q$12-1)</formula>
    </cfRule>
  </conditionalFormatting>
  <conditionalFormatting sqref="D24">
    <cfRule type="expression" dxfId="7350" priority="370">
      <formula>AND(TODAY()&gt;=D23,TODAY()&lt;=D24-1)</formula>
    </cfRule>
  </conditionalFormatting>
  <conditionalFormatting sqref="E24">
    <cfRule type="expression" dxfId="7349" priority="138">
      <formula>$E$24&lt;=TODAY()</formula>
    </cfRule>
    <cfRule type="expression" dxfId="7348" priority="258">
      <formula>AND(TODAY()&gt;=$E$23,TODAY()&lt;=$E$24-1)</formula>
    </cfRule>
  </conditionalFormatting>
  <conditionalFormatting sqref="F24">
    <cfRule type="expression" dxfId="7347" priority="109">
      <formula>$F$24&lt;=TODAY()</formula>
    </cfRule>
    <cfRule type="expression" dxfId="7346" priority="219">
      <formula>AND(TODAY()&gt;=$F$23,TODAY()&lt;=$F$24-1)</formula>
    </cfRule>
  </conditionalFormatting>
  <conditionalFormatting sqref="G24">
    <cfRule type="expression" dxfId="7345" priority="108">
      <formula>$G$24&lt;=TODAY()</formula>
    </cfRule>
    <cfRule type="expression" dxfId="7344" priority="148">
      <formula>AND(TODAY()&gt;=$G$23,TODAY()&lt;=$G$24-1)</formula>
    </cfRule>
  </conditionalFormatting>
  <conditionalFormatting sqref="H24">
    <cfRule type="expression" dxfId="7343" priority="107">
      <formula>$H$24&lt;=TODAY()</formula>
    </cfRule>
    <cfRule type="expression" dxfId="7342" priority="139">
      <formula>AND(TODAY()&gt;=$H$23,TODAY()&lt;=$H$24-1)</formula>
    </cfRule>
  </conditionalFormatting>
  <conditionalFormatting sqref="I24">
    <cfRule type="expression" dxfId="7341" priority="106">
      <formula>$I$24&lt;=TODAY()</formula>
    </cfRule>
    <cfRule type="expression" dxfId="7340" priority="136">
      <formula>AND(TODAY()&gt;=$I$23,TODAY()&lt;=$I$24-1)</formula>
    </cfRule>
  </conditionalFormatting>
  <conditionalFormatting sqref="L24">
    <cfRule type="expression" dxfId="7339" priority="297">
      <formula>AND(TODAY()&gt;=$L$23,TODAY()&lt;=$L$24-1)</formula>
    </cfRule>
  </conditionalFormatting>
  <conditionalFormatting sqref="M24">
    <cfRule type="expression" dxfId="7338" priority="130">
      <formula>$M$24&lt;=TODAY()</formula>
    </cfRule>
    <cfRule type="expression" dxfId="7337" priority="227">
      <formula>AND(TODAY()&gt;=$M$23,TODAY()&lt;=$M$24-1)</formula>
    </cfRule>
  </conditionalFormatting>
  <conditionalFormatting sqref="N24">
    <cfRule type="expression" dxfId="7336" priority="97">
      <formula>$N$24&lt;=TODAY()</formula>
    </cfRule>
    <cfRule type="expression" dxfId="7335" priority="146">
      <formula>AND(TODAY()&gt;=$N$23,TODAY()&lt;=$N$24-1)</formula>
    </cfRule>
  </conditionalFormatting>
  <conditionalFormatting sqref="O24">
    <cfRule type="expression" dxfId="7334" priority="96">
      <formula>$O$24&lt;=TODAY()</formula>
    </cfRule>
    <cfRule type="expression" dxfId="7333" priority="134">
      <formula>AND(TODAY()&gt;=$O$23,TODAY()&lt;=$O$24-1)</formula>
    </cfRule>
  </conditionalFormatting>
  <conditionalFormatting sqref="P24">
    <cfRule type="expression" dxfId="7332" priority="95">
      <formula>$P$24&lt;=TODAY()</formula>
    </cfRule>
    <cfRule type="expression" dxfId="7331" priority="133">
      <formula>AND(TODAY()&gt;=$P$23,TODAY()&lt;=$P$24-1)</formula>
    </cfRule>
  </conditionalFormatting>
  <conditionalFormatting sqref="Q24">
    <cfRule type="expression" dxfId="7330" priority="94">
      <formula>$Q$24&lt;=TODAY()</formula>
    </cfRule>
    <cfRule type="expression" dxfId="7329" priority="132">
      <formula>AND(TODAY()&gt;=$Q$23,TODAY()&lt;=$Q$24-1)</formula>
    </cfRule>
  </conditionalFormatting>
  <conditionalFormatting sqref="G15">
    <cfRule type="expression" dxfId="7328" priority="120">
      <formula>$G$15=TODAY()</formula>
    </cfRule>
    <cfRule type="expression" dxfId="7327" priority="121">
      <formula>AND(TODAY()&gt;=D15,TODAY()&lt;=G15)</formula>
    </cfRule>
  </conditionalFormatting>
  <conditionalFormatting sqref="G27">
    <cfRule type="expression" dxfId="7326" priority="117">
      <formula>$G$27=TODAY()</formula>
    </cfRule>
    <cfRule type="expression" dxfId="7325" priority="124">
      <formula>AND(TODAY()&gt;=$D$27,TODAY()&lt;=$G$27)</formula>
    </cfRule>
  </conditionalFormatting>
  <conditionalFormatting sqref="O15">
    <cfRule type="expression" dxfId="7324" priority="118">
      <formula>$O$15=TODAY()</formula>
    </cfRule>
    <cfRule type="expression" dxfId="7323" priority="123">
      <formula>AND(TODAY()&gt;=L15,TODAY()&lt;=O15)</formula>
    </cfRule>
  </conditionalFormatting>
  <conditionalFormatting sqref="O27">
    <cfRule type="expression" dxfId="7322" priority="116">
      <formula>$O$27=TODAY()</formula>
    </cfRule>
    <cfRule type="expression" dxfId="7321" priority="122">
      <formula>AND(TODAY()&gt;=$L$27,AUJOURDHUI&lt;=$O$27)</formula>
    </cfRule>
  </conditionalFormatting>
  <conditionalFormatting sqref="D12">
    <cfRule type="expression" dxfId="7320" priority="226">
      <formula>AND(TODAY()&gt;=D11,TODAY()&lt;=D12-1)</formula>
    </cfRule>
  </conditionalFormatting>
  <conditionalFormatting sqref="E12">
    <cfRule type="expression" dxfId="7319" priority="253">
      <formula>AND(TODAY()&gt;=$E$11,TODAY()&lt;=$E$12-1)</formula>
    </cfRule>
  </conditionalFormatting>
  <conditionalFormatting sqref="F12">
    <cfRule type="expression" dxfId="7318" priority="397">
      <formula>AND(TODAY()&gt;=$F$11,TODAY()&lt;=$F$12-1)</formula>
    </cfRule>
  </conditionalFormatting>
  <conditionalFormatting sqref="G12">
    <cfRule type="expression" dxfId="7317" priority="160">
      <formula>AND(TODAY()&gt;=$G$11,TODAY()&lt;=$G$12-1)</formula>
    </cfRule>
  </conditionalFormatting>
  <conditionalFormatting sqref="H12">
    <cfRule type="expression" dxfId="7316" priority="115">
      <formula>AND(TODAY()&gt;=$H$11,TODAY()&lt;=$H$12-1)</formula>
    </cfRule>
  </conditionalFormatting>
  <conditionalFormatting sqref="I12">
    <cfRule type="expression" dxfId="7315" priority="114">
      <formula>AND(TODAY()&gt;=$I$11,TODAY()&lt;=$I$12-1)</formula>
    </cfRule>
  </conditionalFormatting>
  <conditionalFormatting sqref="E4:F4">
    <cfRule type="expression" dxfId="7314" priority="89">
      <formula>$E$4&lt;&gt;""</formula>
    </cfRule>
    <cfRule type="expression" dxfId="7313" priority="90">
      <formula>$E$4=""</formula>
    </cfRule>
  </conditionalFormatting>
  <conditionalFormatting sqref="M4:N4">
    <cfRule type="expression" dxfId="7312" priority="68">
      <formula>$M$4&lt;&gt;""</formula>
    </cfRule>
    <cfRule type="expression" dxfId="7311" priority="85">
      <formula>Q4=TODAY()</formula>
    </cfRule>
    <cfRule type="expression" dxfId="7310" priority="87">
      <formula>OR(D27&lt;=TODAY()-2,Q5&lt;=TODAY()-2)</formula>
    </cfRule>
    <cfRule type="expression" dxfId="7309" priority="88">
      <formula>OR($E$21+$G$21+$I$21=$I$20,$E$26+$G$26+$I$26=$I$20,TODAY()&gt;=$D$27-2)</formula>
    </cfRule>
  </conditionalFormatting>
  <conditionalFormatting sqref="M17:N17">
    <cfRule type="expression" dxfId="7308" priority="75">
      <formula>$M$17&lt;&gt;""</formula>
    </cfRule>
    <cfRule type="expression" dxfId="7307" priority="80">
      <formula>OR(L15&lt;=TODAY()-2,Q17&lt;=TODAY()-2)</formula>
    </cfRule>
    <cfRule type="expression" dxfId="7306" priority="82">
      <formula>$M$16&lt;&gt;""</formula>
    </cfRule>
    <cfRule type="expression" dxfId="7305" priority="84">
      <formula>OR($M$9+$O$9+$Q$9=$Q$8,$M$14+$O$14+$Q$14=$Q$8,TODAY()&gt;=$L$15-2)</formula>
    </cfRule>
  </conditionalFormatting>
  <conditionalFormatting sqref="E17">
    <cfRule type="expression" dxfId="7304" priority="71">
      <formula>$E17&lt;&gt;""</formula>
    </cfRule>
    <cfRule type="expression" dxfId="7303" priority="83">
      <formula>$E$16&lt;&gt;""</formula>
    </cfRule>
  </conditionalFormatting>
  <conditionalFormatting sqref="E16:F16">
    <cfRule type="expression" dxfId="7302" priority="70">
      <formula>E16&lt;&gt;""</formula>
    </cfRule>
    <cfRule type="expression" dxfId="7301" priority="73">
      <formula>OR($E$9+$G$9+$I$9=$G$8,$E$14+$G$14+$I$14=$I$8,TODAY()&gt;=$D$15-2)</formula>
    </cfRule>
    <cfRule type="expression" dxfId="7300" priority="78">
      <formula>$I$16=TODAY()</formula>
    </cfRule>
    <cfRule type="expression" dxfId="7299" priority="79">
      <formula>OR(D15&lt;=TODAY()-2,I17&lt;=TODAY()-2)</formula>
    </cfRule>
  </conditionalFormatting>
  <conditionalFormatting sqref="M16:N16">
    <cfRule type="expression" dxfId="7298" priority="69">
      <formula>$M$16&lt;&gt;""</formula>
    </cfRule>
    <cfRule type="expression" dxfId="7297" priority="74">
      <formula>Q16=TODAY()</formula>
    </cfRule>
    <cfRule type="expression" dxfId="7296" priority="76">
      <formula>OR(L15&lt;=TODAY()-2,Q17&lt;=TODAY()-2)</formula>
    </cfRule>
    <cfRule type="expression" dxfId="7295" priority="77">
      <formula>OR($M$9+$O$9+$Q$9=$Q$8,$M$14+$O$14+$Q$14=$Q$8,TODAY()&gt;=$L$27-2)</formula>
    </cfRule>
  </conditionalFormatting>
  <conditionalFormatting sqref="E17:F17">
    <cfRule type="expression" dxfId="7294" priority="72">
      <formula>OR(D15&lt;=TODAY()-2,I17&lt;=TODAY()-2)</formula>
    </cfRule>
    <cfRule type="expression" dxfId="7293" priority="81">
      <formula>OR($E$9+$G$9+$I$9=$I$8,$E$14+$G$14+$I$14=$I$8,TODAY()&gt;=$D$15-2)</formula>
    </cfRule>
  </conditionalFormatting>
  <conditionalFormatting sqref="I4">
    <cfRule type="expression" dxfId="7292" priority="47">
      <formula>$I$5&lt;&gt;""</formula>
    </cfRule>
    <cfRule type="expression" dxfId="7291" priority="48">
      <formula>$I$5&lt;&gt;""</formula>
    </cfRule>
  </conditionalFormatting>
  <conditionalFormatting sqref="E6:I6">
    <cfRule type="expression" dxfId="7290" priority="42">
      <formula>AND($H$7="",D6&lt;&gt;"",E6="")</formula>
    </cfRule>
  </conditionalFormatting>
  <conditionalFormatting sqref="M6:Q6">
    <cfRule type="expression" dxfId="7289" priority="41">
      <formula>AND($P$7="",L6&lt;&gt;"",M6="")</formula>
    </cfRule>
  </conditionalFormatting>
  <conditionalFormatting sqref="E18:I18">
    <cfRule type="expression" dxfId="7288" priority="40">
      <formula>AND($H$19="",D18&lt;&gt;"",E18="")</formula>
    </cfRule>
  </conditionalFormatting>
  <conditionalFormatting sqref="M18:Q18">
    <cfRule type="expression" dxfId="7287" priority="39">
      <formula>AND($P$19="",L18&lt;&gt;"",M18="")</formula>
    </cfRule>
  </conditionalFormatting>
  <conditionalFormatting sqref="I16:I17">
    <cfRule type="expression" dxfId="7286" priority="37">
      <formula>AND($I$17&lt;&gt;"",TODAY()&gt;=$I$17,I16="")</formula>
    </cfRule>
    <cfRule type="timePeriod" dxfId="7285" priority="63" timePeriod="tomorrow">
      <formula>FLOOR(I16,1)=TODAY()+1</formula>
    </cfRule>
  </conditionalFormatting>
  <conditionalFormatting sqref="Q4:Q5">
    <cfRule type="expression" dxfId="7284" priority="36">
      <formula>AND($Q$5&lt;&gt;"",TODAY()&gt;=$Q$5,$Q4="")</formula>
    </cfRule>
    <cfRule type="timePeriod" dxfId="7283" priority="61" timePeriod="tomorrow">
      <formula>FLOOR(Q4,1)=TODAY()+1</formula>
    </cfRule>
  </conditionalFormatting>
  <conditionalFormatting sqref="Q16:Q17">
    <cfRule type="expression" dxfId="7282" priority="35">
      <formula>AND($Q$17&lt;&gt;"",TODAY()&gt;=$Q$17,$Q16="")</formula>
    </cfRule>
    <cfRule type="timePeriod" dxfId="7281" priority="59" timePeriod="tomorrow">
      <formula>FLOOR(Q16,1)=TODAY()+1</formula>
    </cfRule>
  </conditionalFormatting>
  <conditionalFormatting sqref="I30">
    <cfRule type="cellIs" dxfId="7280" priority="3" operator="lessThan">
      <formula>1</formula>
    </cfRule>
  </conditionalFormatting>
  <conditionalFormatting sqref="G32:H33">
    <cfRule type="timePeriod" dxfId="7279" priority="12" timePeriod="today">
      <formula>FLOOR(G32,1)=TODAY()</formula>
    </cfRule>
  </conditionalFormatting>
  <conditionalFormatting sqref="Q30">
    <cfRule type="cellIs" dxfId="7278" priority="7" operator="lessThan">
      <formula>1</formula>
    </cfRule>
    <cfRule type="expression" dxfId="7277" priority="11">
      <formula>M30</formula>
    </cfRule>
  </conditionalFormatting>
  <conditionalFormatting sqref="O32:P32">
    <cfRule type="timePeriod" dxfId="7276" priority="10" timePeriod="today">
      <formula>FLOOR(O32,1)=TODAY()</formula>
    </cfRule>
  </conditionalFormatting>
  <conditionalFormatting sqref="O33:P33">
    <cfRule type="timePeriod" dxfId="7275" priority="9" timePeriod="today">
      <formula>FLOOR(O33,1)=TODAY()</formula>
    </cfRule>
  </conditionalFormatting>
  <conditionalFormatting sqref="Q29">
    <cfRule type="cellIs" dxfId="7274" priority="8" operator="lessThan">
      <formula>1</formula>
    </cfRule>
  </conditionalFormatting>
  <conditionalFormatting sqref="Q32">
    <cfRule type="cellIs" dxfId="7273" priority="6" operator="lessThan">
      <formula>1</formula>
    </cfRule>
  </conditionalFormatting>
  <conditionalFormatting sqref="Q33">
    <cfRule type="cellIs" dxfId="7272" priority="5" operator="lessThan">
      <formula>1</formula>
    </cfRule>
  </conditionalFormatting>
  <conditionalFormatting sqref="I29">
    <cfRule type="cellIs" dxfId="7271" priority="4" operator="lessThan">
      <formula>1</formula>
    </cfRule>
  </conditionalFormatting>
  <conditionalFormatting sqref="I32">
    <cfRule type="cellIs" dxfId="7270" priority="2" operator="lessThan">
      <formula>1</formula>
    </cfRule>
  </conditionalFormatting>
  <conditionalFormatting sqref="I33">
    <cfRule type="cellIs" dxfId="7269" priority="1" operator="lessThan">
      <formula>1</formula>
    </cfRule>
  </conditionalFormatting>
  <dataValidations count="2">
    <dataValidation type="list" allowBlank="1" showInputMessage="1" showErrorMessage="1" sqref="E5:F5 M5:N5 E17:F17 M17:N17" xr:uid="{89AC52C2-F54C-43DD-AD2C-FF7069550C7E}">
      <formula1>Mâles</formula1>
    </dataValidation>
    <dataValidation type="list" allowBlank="1" showInputMessage="1" showErrorMessage="1" sqref="E4:F4 M4:N4 E16:F16 M16:N16" xr:uid="{F36B93AC-4FFC-4B41-ADEB-48418489C487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15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7EED89-0BCB-4B10-9D62-73A719A8D87A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1F289E2B-C605-4ACF-B5A4-8E8EFF3E765C}">
          <x14:formula1>
            <xm:f>Liste!$G$2:$G$6</xm:f>
          </x14:formula1>
          <xm:sqref>F9 N9 N21 F21</xm:sqref>
        </x14:dataValidation>
        <x14:dataValidation type="list" allowBlank="1" showInputMessage="1" showErrorMessage="1" xr:uid="{1BDC3867-DA6C-45EC-B355-26FBDC1BC389}">
          <x14:formula1>
            <xm:f>Liste!$F$2:$F$6</xm:f>
          </x14:formula1>
          <xm:sqref>H9 P9 P21 H21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tabColor rgb="FFFF0000"/>
  </sheetPr>
  <dimension ref="B1:G128"/>
  <sheetViews>
    <sheetView showGridLines="0" showRowColHeaders="0" zoomScaleNormal="100" workbookViewId="0">
      <selection activeCell="M19" sqref="M19"/>
    </sheetView>
  </sheetViews>
  <sheetFormatPr baseColWidth="10" defaultRowHeight="14.4" x14ac:dyDescent="0.3"/>
  <cols>
    <col min="2" max="2" width="22.77734375" style="136" customWidth="1"/>
    <col min="3" max="3" width="5.44140625" customWidth="1"/>
    <col min="4" max="4" width="22.77734375" style="135" customWidth="1"/>
    <col min="5" max="10" width="11.5546875" customWidth="1"/>
  </cols>
  <sheetData>
    <row r="1" spans="2:7" ht="15" thickTop="1" x14ac:dyDescent="0.3">
      <c r="B1" s="509" t="s">
        <v>59</v>
      </c>
      <c r="D1" s="511" t="s">
        <v>60</v>
      </c>
    </row>
    <row r="2" spans="2:7" ht="15" x14ac:dyDescent="0.3">
      <c r="B2" s="508"/>
      <c r="C2" s="279"/>
      <c r="D2" s="510"/>
      <c r="E2" s="38"/>
      <c r="F2" s="239" t="s">
        <v>105</v>
      </c>
      <c r="G2" s="239" t="s">
        <v>20</v>
      </c>
    </row>
    <row r="3" spans="2:7" x14ac:dyDescent="0.3">
      <c r="B3" s="283"/>
      <c r="C3" s="280"/>
      <c r="D3" s="284"/>
      <c r="F3" s="239" t="s">
        <v>106</v>
      </c>
      <c r="G3" s="240" t="s">
        <v>108</v>
      </c>
    </row>
    <row r="4" spans="2:7" x14ac:dyDescent="0.3">
      <c r="B4" s="260"/>
      <c r="C4" s="270"/>
      <c r="D4" s="260"/>
      <c r="F4" s="239" t="s">
        <v>107</v>
      </c>
      <c r="G4" s="240" t="s">
        <v>107</v>
      </c>
    </row>
    <row r="5" spans="2:7" x14ac:dyDescent="0.3">
      <c r="B5" s="260"/>
      <c r="C5" s="270"/>
      <c r="D5" s="260"/>
      <c r="F5" s="239" t="s">
        <v>147</v>
      </c>
      <c r="G5" s="241" t="s">
        <v>105</v>
      </c>
    </row>
    <row r="6" spans="2:7" x14ac:dyDescent="0.3">
      <c r="B6" s="260"/>
      <c r="C6" s="270"/>
      <c r="D6" s="260"/>
      <c r="F6" s="239" t="s">
        <v>20</v>
      </c>
      <c r="G6" s="241" t="s">
        <v>106</v>
      </c>
    </row>
    <row r="7" spans="2:7" x14ac:dyDescent="0.3">
      <c r="B7" s="260"/>
      <c r="C7" s="270"/>
      <c r="D7" s="260"/>
      <c r="G7" s="5"/>
    </row>
    <row r="8" spans="2:7" x14ac:dyDescent="0.3">
      <c r="B8" s="260"/>
      <c r="C8" s="270"/>
      <c r="D8" s="260"/>
      <c r="G8" s="5"/>
    </row>
    <row r="9" spans="2:7" x14ac:dyDescent="0.3">
      <c r="B9" s="260"/>
      <c r="C9" s="270"/>
      <c r="D9" s="260"/>
      <c r="G9" s="5"/>
    </row>
    <row r="10" spans="2:7" x14ac:dyDescent="0.3">
      <c r="B10" s="260"/>
      <c r="C10" s="270"/>
      <c r="D10" s="260"/>
      <c r="G10" s="5"/>
    </row>
    <row r="11" spans="2:7" x14ac:dyDescent="0.3">
      <c r="B11" s="260"/>
      <c r="C11" s="270"/>
      <c r="D11" s="260"/>
      <c r="G11" s="5"/>
    </row>
    <row r="12" spans="2:7" x14ac:dyDescent="0.3">
      <c r="B12" s="260"/>
      <c r="C12" s="270"/>
      <c r="D12" s="260"/>
      <c r="G12" s="5"/>
    </row>
    <row r="13" spans="2:7" x14ac:dyDescent="0.3">
      <c r="B13" s="260"/>
      <c r="C13" s="270"/>
      <c r="D13" s="260"/>
      <c r="G13" s="5"/>
    </row>
    <row r="14" spans="2:7" x14ac:dyDescent="0.3">
      <c r="B14" s="260"/>
      <c r="C14" s="270"/>
      <c r="D14" s="260"/>
      <c r="G14" s="5"/>
    </row>
    <row r="15" spans="2:7" x14ac:dyDescent="0.3">
      <c r="B15" s="260"/>
      <c r="C15" s="270"/>
      <c r="D15" s="260"/>
      <c r="G15" s="5"/>
    </row>
    <row r="16" spans="2:7" x14ac:dyDescent="0.3">
      <c r="B16" s="260"/>
      <c r="C16" s="270"/>
      <c r="D16" s="260"/>
      <c r="G16" s="5"/>
    </row>
    <row r="17" spans="2:7" x14ac:dyDescent="0.3">
      <c r="B17" s="260"/>
      <c r="C17" s="270"/>
      <c r="D17" s="260"/>
      <c r="G17" s="5"/>
    </row>
    <row r="18" spans="2:7" x14ac:dyDescent="0.3">
      <c r="B18" s="260"/>
      <c r="C18" s="270"/>
      <c r="D18" s="260"/>
      <c r="G18" s="5"/>
    </row>
    <row r="19" spans="2:7" x14ac:dyDescent="0.3">
      <c r="B19" s="260"/>
      <c r="C19" s="270"/>
      <c r="D19" s="260"/>
      <c r="G19" s="5"/>
    </row>
    <row r="20" spans="2:7" x14ac:dyDescent="0.3">
      <c r="B20" s="260"/>
      <c r="C20" s="225"/>
      <c r="D20" s="260"/>
      <c r="G20" s="5"/>
    </row>
    <row r="21" spans="2:7" x14ac:dyDescent="0.3">
      <c r="B21" s="260"/>
      <c r="C21" s="225"/>
      <c r="D21" s="260"/>
      <c r="G21" s="5"/>
    </row>
    <row r="22" spans="2:7" x14ac:dyDescent="0.3">
      <c r="B22" s="260"/>
      <c r="C22" s="225"/>
      <c r="D22" s="260"/>
      <c r="G22" s="5"/>
    </row>
    <row r="23" spans="2:7" x14ac:dyDescent="0.3">
      <c r="B23" s="260"/>
      <c r="C23" s="225"/>
      <c r="D23" s="260"/>
      <c r="G23" s="5"/>
    </row>
    <row r="24" spans="2:7" x14ac:dyDescent="0.3">
      <c r="B24" s="260"/>
      <c r="C24" s="225"/>
      <c r="D24" s="260"/>
      <c r="G24" s="5"/>
    </row>
    <row r="25" spans="2:7" x14ac:dyDescent="0.3">
      <c r="B25" s="260"/>
      <c r="C25" s="225"/>
      <c r="D25" s="260"/>
      <c r="G25" s="5"/>
    </row>
    <row r="26" spans="2:7" x14ac:dyDescent="0.3">
      <c r="B26" s="260"/>
      <c r="C26" s="225"/>
      <c r="D26" s="260"/>
    </row>
    <row r="27" spans="2:7" x14ac:dyDescent="0.3">
      <c r="B27" s="260"/>
      <c r="C27" s="225"/>
      <c r="D27" s="260"/>
    </row>
    <row r="28" spans="2:7" x14ac:dyDescent="0.3">
      <c r="B28" s="260"/>
      <c r="C28" s="225"/>
      <c r="D28" s="260"/>
    </row>
    <row r="29" spans="2:7" x14ac:dyDescent="0.3">
      <c r="B29" s="260"/>
      <c r="C29" s="225"/>
      <c r="D29" s="260"/>
    </row>
    <row r="30" spans="2:7" x14ac:dyDescent="0.3">
      <c r="B30" s="260"/>
      <c r="C30" s="225"/>
      <c r="D30" s="260"/>
    </row>
    <row r="31" spans="2:7" x14ac:dyDescent="0.3">
      <c r="B31" s="260"/>
      <c r="C31" s="225"/>
      <c r="D31" s="260"/>
    </row>
    <row r="32" spans="2:7" x14ac:dyDescent="0.3">
      <c r="B32" s="260"/>
      <c r="C32" s="225"/>
      <c r="D32" s="260"/>
    </row>
    <row r="33" spans="2:5" x14ac:dyDescent="0.3">
      <c r="B33" s="260"/>
      <c r="C33" s="225"/>
      <c r="D33" s="260"/>
    </row>
    <row r="34" spans="2:5" x14ac:dyDescent="0.3">
      <c r="B34" s="260"/>
      <c r="C34" s="225"/>
      <c r="D34" s="260"/>
    </row>
    <row r="35" spans="2:5" x14ac:dyDescent="0.3">
      <c r="B35" s="260"/>
      <c r="C35" s="225"/>
      <c r="D35" s="260"/>
    </row>
    <row r="36" spans="2:5" x14ac:dyDescent="0.3">
      <c r="B36" s="260"/>
      <c r="C36" s="225"/>
      <c r="D36" s="260"/>
      <c r="E36" t="s">
        <v>68</v>
      </c>
    </row>
    <row r="37" spans="2:5" x14ac:dyDescent="0.3">
      <c r="B37" s="260"/>
      <c r="C37" s="225"/>
      <c r="D37" s="260"/>
    </row>
    <row r="38" spans="2:5" x14ac:dyDescent="0.3">
      <c r="B38" s="260"/>
      <c r="C38" s="225"/>
      <c r="D38" s="260"/>
    </row>
    <row r="39" spans="2:5" x14ac:dyDescent="0.3">
      <c r="B39" s="260"/>
      <c r="C39" s="225"/>
      <c r="D39" s="260"/>
    </row>
    <row r="40" spans="2:5" x14ac:dyDescent="0.3">
      <c r="B40" s="260"/>
      <c r="C40" s="225"/>
      <c r="D40" s="260"/>
    </row>
    <row r="41" spans="2:5" x14ac:dyDescent="0.3">
      <c r="B41" s="260"/>
      <c r="C41" s="225"/>
      <c r="D41" s="260"/>
    </row>
    <row r="42" spans="2:5" x14ac:dyDescent="0.3">
      <c r="B42" s="260"/>
      <c r="C42" s="225"/>
      <c r="D42" s="260"/>
    </row>
    <row r="43" spans="2:5" x14ac:dyDescent="0.3">
      <c r="B43" s="260"/>
      <c r="C43" s="225"/>
      <c r="D43" s="260"/>
    </row>
    <row r="44" spans="2:5" x14ac:dyDescent="0.3">
      <c r="B44" s="260"/>
      <c r="C44" s="225"/>
      <c r="D44" s="260"/>
    </row>
    <row r="45" spans="2:5" x14ac:dyDescent="0.3">
      <c r="B45" s="261"/>
      <c r="C45" s="225"/>
      <c r="D45" s="260"/>
    </row>
    <row r="46" spans="2:5" x14ac:dyDescent="0.3">
      <c r="B46" s="261"/>
      <c r="C46" s="225"/>
      <c r="D46" s="260"/>
    </row>
    <row r="47" spans="2:5" x14ac:dyDescent="0.3">
      <c r="B47" s="261"/>
      <c r="C47" s="225"/>
      <c r="D47" s="260"/>
    </row>
    <row r="48" spans="2:5" x14ac:dyDescent="0.3">
      <c r="B48" s="261"/>
      <c r="C48" s="225"/>
      <c r="D48" s="260"/>
    </row>
    <row r="49" spans="2:4" x14ac:dyDescent="0.3">
      <c r="B49" s="261"/>
      <c r="C49" s="225"/>
      <c r="D49" s="260"/>
    </row>
    <row r="50" spans="2:4" x14ac:dyDescent="0.3">
      <c r="B50" s="261"/>
      <c r="C50" s="225"/>
      <c r="D50" s="260"/>
    </row>
    <row r="51" spans="2:4" x14ac:dyDescent="0.3">
      <c r="B51" s="261"/>
      <c r="C51" s="225"/>
      <c r="D51" s="260"/>
    </row>
    <row r="52" spans="2:4" x14ac:dyDescent="0.3">
      <c r="B52" s="261"/>
      <c r="C52" s="225"/>
      <c r="D52" s="260"/>
    </row>
    <row r="53" spans="2:4" x14ac:dyDescent="0.3">
      <c r="B53" s="261"/>
      <c r="C53" s="225"/>
      <c r="D53" s="260"/>
    </row>
    <row r="54" spans="2:4" x14ac:dyDescent="0.3">
      <c r="B54" s="261"/>
      <c r="C54" s="225"/>
      <c r="D54" s="260"/>
    </row>
    <row r="55" spans="2:4" x14ac:dyDescent="0.3">
      <c r="B55" s="261"/>
      <c r="C55" s="225"/>
      <c r="D55" s="260"/>
    </row>
    <row r="56" spans="2:4" x14ac:dyDescent="0.3">
      <c r="B56" s="261"/>
      <c r="C56" s="225"/>
      <c r="D56" s="260"/>
    </row>
    <row r="57" spans="2:4" x14ac:dyDescent="0.3">
      <c r="B57" s="261"/>
      <c r="C57" s="225"/>
      <c r="D57" s="260"/>
    </row>
    <row r="58" spans="2:4" x14ac:dyDescent="0.3">
      <c r="B58" s="261"/>
      <c r="C58" s="225"/>
      <c r="D58" s="260"/>
    </row>
    <row r="59" spans="2:4" x14ac:dyDescent="0.3">
      <c r="B59" s="261"/>
      <c r="C59" s="225"/>
      <c r="D59" s="260"/>
    </row>
    <row r="60" spans="2:4" x14ac:dyDescent="0.3">
      <c r="B60" s="261"/>
      <c r="C60" s="225"/>
      <c r="D60" s="260"/>
    </row>
    <row r="61" spans="2:4" x14ac:dyDescent="0.3">
      <c r="B61" s="261"/>
      <c r="C61" s="225"/>
      <c r="D61" s="260"/>
    </row>
    <row r="62" spans="2:4" x14ac:dyDescent="0.3">
      <c r="B62" s="261"/>
      <c r="C62" s="225"/>
      <c r="D62" s="260"/>
    </row>
    <row r="63" spans="2:4" x14ac:dyDescent="0.3">
      <c r="B63" s="261"/>
      <c r="C63" s="225"/>
      <c r="D63" s="260"/>
    </row>
    <row r="64" spans="2:4" x14ac:dyDescent="0.3">
      <c r="B64" s="261"/>
      <c r="C64" s="225"/>
      <c r="D64" s="260"/>
    </row>
    <row r="65" spans="2:4" x14ac:dyDescent="0.3">
      <c r="B65" s="261"/>
      <c r="C65" s="225"/>
      <c r="D65" s="260"/>
    </row>
    <row r="66" spans="2:4" x14ac:dyDescent="0.3">
      <c r="B66" s="261"/>
      <c r="C66" s="225"/>
      <c r="D66" s="260"/>
    </row>
    <row r="67" spans="2:4" x14ac:dyDescent="0.3">
      <c r="B67" s="261"/>
      <c r="C67" s="225"/>
      <c r="D67" s="260"/>
    </row>
    <row r="68" spans="2:4" x14ac:dyDescent="0.3">
      <c r="B68" s="261"/>
      <c r="C68" s="225"/>
      <c r="D68" s="260"/>
    </row>
    <row r="69" spans="2:4" x14ac:dyDescent="0.3">
      <c r="B69" s="261"/>
      <c r="C69" s="225"/>
      <c r="D69" s="260"/>
    </row>
    <row r="70" spans="2:4" x14ac:dyDescent="0.3">
      <c r="B70" s="261"/>
      <c r="C70" s="225"/>
      <c r="D70" s="260"/>
    </row>
    <row r="71" spans="2:4" x14ac:dyDescent="0.3">
      <c r="B71" s="261"/>
      <c r="C71" s="225"/>
      <c r="D71" s="260"/>
    </row>
    <row r="72" spans="2:4" x14ac:dyDescent="0.3">
      <c r="B72" s="261"/>
      <c r="C72" s="225"/>
      <c r="D72" s="260"/>
    </row>
    <row r="73" spans="2:4" x14ac:dyDescent="0.3">
      <c r="B73" s="261"/>
      <c r="C73" s="225"/>
      <c r="D73" s="260"/>
    </row>
    <row r="74" spans="2:4" x14ac:dyDescent="0.3">
      <c r="B74" s="261"/>
      <c r="C74" s="225"/>
      <c r="D74" s="260"/>
    </row>
    <row r="75" spans="2:4" x14ac:dyDescent="0.3">
      <c r="B75" s="261"/>
      <c r="C75" s="225"/>
      <c r="D75" s="260"/>
    </row>
    <row r="76" spans="2:4" x14ac:dyDescent="0.3">
      <c r="B76" s="261"/>
      <c r="C76" s="225"/>
      <c r="D76" s="260"/>
    </row>
    <row r="77" spans="2:4" x14ac:dyDescent="0.3">
      <c r="B77" s="261"/>
      <c r="C77" s="225"/>
      <c r="D77" s="260"/>
    </row>
    <row r="78" spans="2:4" x14ac:dyDescent="0.3">
      <c r="B78" s="261"/>
      <c r="C78" s="225"/>
      <c r="D78" s="260"/>
    </row>
    <row r="79" spans="2:4" x14ac:dyDescent="0.3">
      <c r="B79" s="261"/>
      <c r="C79" s="225"/>
      <c r="D79" s="260"/>
    </row>
    <row r="80" spans="2:4" x14ac:dyDescent="0.3">
      <c r="B80" s="261"/>
      <c r="C80" s="225"/>
      <c r="D80" s="260"/>
    </row>
    <row r="81" spans="2:4" x14ac:dyDescent="0.3">
      <c r="B81" s="261"/>
      <c r="C81" s="225"/>
      <c r="D81" s="260"/>
    </row>
    <row r="82" spans="2:4" x14ac:dyDescent="0.3">
      <c r="B82" s="261"/>
      <c r="C82" s="225"/>
      <c r="D82" s="260"/>
    </row>
    <row r="83" spans="2:4" x14ac:dyDescent="0.3">
      <c r="B83" s="261"/>
      <c r="C83" s="225"/>
      <c r="D83" s="260"/>
    </row>
    <row r="84" spans="2:4" x14ac:dyDescent="0.3">
      <c r="B84" s="261"/>
      <c r="C84" s="225"/>
      <c r="D84" s="260"/>
    </row>
    <row r="85" spans="2:4" x14ac:dyDescent="0.3">
      <c r="B85" s="261"/>
      <c r="C85" s="225"/>
      <c r="D85" s="260"/>
    </row>
    <row r="86" spans="2:4" x14ac:dyDescent="0.3">
      <c r="B86" s="261"/>
      <c r="C86" s="225"/>
      <c r="D86" s="260"/>
    </row>
    <row r="87" spans="2:4" x14ac:dyDescent="0.3">
      <c r="B87" s="261"/>
      <c r="C87" s="225"/>
      <c r="D87" s="260"/>
    </row>
    <row r="88" spans="2:4" x14ac:dyDescent="0.3">
      <c r="B88" s="261"/>
      <c r="C88" s="225"/>
      <c r="D88" s="260"/>
    </row>
    <row r="89" spans="2:4" x14ac:dyDescent="0.3">
      <c r="B89" s="261"/>
      <c r="C89" s="225"/>
      <c r="D89" s="260"/>
    </row>
    <row r="90" spans="2:4" x14ac:dyDescent="0.3">
      <c r="B90" s="261"/>
      <c r="C90" s="225"/>
      <c r="D90" s="260"/>
    </row>
    <row r="91" spans="2:4" x14ac:dyDescent="0.3">
      <c r="B91" s="261"/>
      <c r="C91" s="225"/>
      <c r="D91" s="260"/>
    </row>
    <row r="92" spans="2:4" x14ac:dyDescent="0.3">
      <c r="B92" s="261"/>
      <c r="C92" s="225"/>
      <c r="D92" s="260"/>
    </row>
    <row r="93" spans="2:4" x14ac:dyDescent="0.3">
      <c r="B93" s="261"/>
      <c r="C93" s="225"/>
      <c r="D93" s="260"/>
    </row>
    <row r="94" spans="2:4" x14ac:dyDescent="0.3">
      <c r="B94" s="261"/>
      <c r="C94" s="225"/>
      <c r="D94" s="260"/>
    </row>
    <row r="95" spans="2:4" x14ac:dyDescent="0.3">
      <c r="B95" s="261"/>
      <c r="C95" s="225"/>
      <c r="D95" s="260"/>
    </row>
    <row r="96" spans="2:4" x14ac:dyDescent="0.3">
      <c r="B96" s="261"/>
      <c r="C96" s="225"/>
      <c r="D96" s="260"/>
    </row>
    <row r="97" spans="2:4" x14ac:dyDescent="0.3">
      <c r="B97" s="261"/>
      <c r="C97" s="225"/>
      <c r="D97" s="260"/>
    </row>
    <row r="98" spans="2:4" x14ac:dyDescent="0.3">
      <c r="B98" s="261"/>
      <c r="C98" s="225"/>
      <c r="D98" s="260"/>
    </row>
    <row r="99" spans="2:4" x14ac:dyDescent="0.3">
      <c r="B99" s="261"/>
      <c r="C99" s="225"/>
      <c r="D99" s="260"/>
    </row>
    <row r="100" spans="2:4" x14ac:dyDescent="0.3">
      <c r="B100" s="261"/>
      <c r="C100" s="225"/>
      <c r="D100" s="260"/>
    </row>
    <row r="101" spans="2:4" x14ac:dyDescent="0.3">
      <c r="B101" s="261"/>
      <c r="C101" s="225"/>
      <c r="D101" s="260"/>
    </row>
    <row r="102" spans="2:4" x14ac:dyDescent="0.3">
      <c r="B102" s="261"/>
      <c r="C102" s="225"/>
      <c r="D102" s="260"/>
    </row>
    <row r="103" spans="2:4" x14ac:dyDescent="0.3">
      <c r="B103" s="261"/>
      <c r="C103" s="225"/>
      <c r="D103" s="260"/>
    </row>
    <row r="104" spans="2:4" x14ac:dyDescent="0.3">
      <c r="B104" s="261"/>
      <c r="C104" s="225"/>
      <c r="D104" s="260"/>
    </row>
    <row r="105" spans="2:4" x14ac:dyDescent="0.3">
      <c r="B105" s="261"/>
      <c r="C105" s="225"/>
      <c r="D105" s="260"/>
    </row>
    <row r="106" spans="2:4" x14ac:dyDescent="0.3">
      <c r="B106" s="261"/>
      <c r="C106" s="225"/>
      <c r="D106" s="260"/>
    </row>
    <row r="107" spans="2:4" x14ac:dyDescent="0.3">
      <c r="B107" s="261"/>
      <c r="C107" s="225"/>
      <c r="D107" s="260"/>
    </row>
    <row r="108" spans="2:4" x14ac:dyDescent="0.3">
      <c r="B108" s="261"/>
      <c r="C108" s="225"/>
      <c r="D108" s="260"/>
    </row>
    <row r="109" spans="2:4" x14ac:dyDescent="0.3">
      <c r="B109" s="261"/>
      <c r="C109" s="225"/>
      <c r="D109" s="260"/>
    </row>
    <row r="110" spans="2:4" x14ac:dyDescent="0.3">
      <c r="B110" s="261"/>
      <c r="C110" s="225"/>
      <c r="D110" s="260"/>
    </row>
    <row r="111" spans="2:4" x14ac:dyDescent="0.3">
      <c r="B111" s="261"/>
      <c r="C111" s="225"/>
      <c r="D111" s="260"/>
    </row>
    <row r="112" spans="2:4" x14ac:dyDescent="0.3">
      <c r="B112" s="261"/>
      <c r="C112" s="225"/>
      <c r="D112" s="260"/>
    </row>
    <row r="113" spans="2:4" x14ac:dyDescent="0.3">
      <c r="B113" s="261"/>
      <c r="C113" s="225"/>
      <c r="D113" s="260"/>
    </row>
    <row r="114" spans="2:4" x14ac:dyDescent="0.3">
      <c r="B114" s="261"/>
      <c r="C114" s="225"/>
      <c r="D114" s="260"/>
    </row>
    <row r="115" spans="2:4" x14ac:dyDescent="0.3">
      <c r="B115" s="261"/>
      <c r="C115" s="225"/>
      <c r="D115" s="260"/>
    </row>
    <row r="116" spans="2:4" x14ac:dyDescent="0.3">
      <c r="B116" s="261"/>
      <c r="C116" s="225"/>
      <c r="D116" s="260"/>
    </row>
    <row r="117" spans="2:4" x14ac:dyDescent="0.3">
      <c r="B117" s="261"/>
      <c r="C117" s="225"/>
      <c r="D117" s="260"/>
    </row>
    <row r="118" spans="2:4" x14ac:dyDescent="0.3">
      <c r="B118" s="261"/>
      <c r="C118" s="225"/>
      <c r="D118" s="260"/>
    </row>
    <row r="119" spans="2:4" x14ac:dyDescent="0.3">
      <c r="B119" s="261"/>
      <c r="C119" s="225"/>
      <c r="D119" s="260"/>
    </row>
    <row r="120" spans="2:4" x14ac:dyDescent="0.3">
      <c r="B120" s="261"/>
      <c r="C120" s="225"/>
      <c r="D120" s="260"/>
    </row>
    <row r="121" spans="2:4" x14ac:dyDescent="0.3">
      <c r="B121" s="261"/>
      <c r="C121" s="225"/>
      <c r="D121" s="260"/>
    </row>
    <row r="122" spans="2:4" x14ac:dyDescent="0.3">
      <c r="B122" s="261"/>
      <c r="C122" s="225"/>
      <c r="D122" s="260"/>
    </row>
    <row r="123" spans="2:4" x14ac:dyDescent="0.3">
      <c r="B123" s="261"/>
      <c r="C123" s="225"/>
      <c r="D123" s="260"/>
    </row>
    <row r="124" spans="2:4" x14ac:dyDescent="0.3">
      <c r="B124" s="261"/>
      <c r="C124" s="225"/>
      <c r="D124" s="260"/>
    </row>
    <row r="125" spans="2:4" x14ac:dyDescent="0.3">
      <c r="B125" s="261"/>
      <c r="C125" s="225"/>
      <c r="D125" s="260"/>
    </row>
    <row r="126" spans="2:4" x14ac:dyDescent="0.3">
      <c r="B126" s="261"/>
      <c r="C126" s="225"/>
      <c r="D126" s="260"/>
    </row>
    <row r="127" spans="2:4" x14ac:dyDescent="0.3">
      <c r="B127" s="261"/>
      <c r="C127" s="225"/>
      <c r="D127" s="260"/>
    </row>
    <row r="128" spans="2:4" x14ac:dyDescent="0.3">
      <c r="B128" s="261"/>
      <c r="C128" s="225"/>
      <c r="D128" s="260"/>
    </row>
  </sheetData>
  <sheetProtection sheet="1" objects="1" scenarios="1"/>
  <sortState xmlns:xlrd2="http://schemas.microsoft.com/office/spreadsheetml/2017/richdata2" ref="B4:B34">
    <sortCondition ref="B4"/>
  </sortState>
  <mergeCells count="2">
    <mergeCell ref="B1:B2"/>
    <mergeCell ref="D1:D2"/>
  </mergeCells>
  <phoneticPr fontId="49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N13" sqref="N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7268" priority="411" timePeriod="today">
      <formula>FLOOR(F7,1)=TODAY()</formula>
    </cfRule>
  </conditionalFormatting>
  <conditionalFormatting sqref="F19">
    <cfRule type="timePeriod" dxfId="7267" priority="410" timePeriod="today">
      <formula>FLOOR(F19,1)=TODAY()</formula>
    </cfRule>
  </conditionalFormatting>
  <conditionalFormatting sqref="D38 G38">
    <cfRule type="timePeriod" dxfId="7266" priority="409" timePeriod="today">
      <formula>FLOOR(D38,1)=TODAY()</formula>
    </cfRule>
  </conditionalFormatting>
  <conditionalFormatting sqref="D49 G49 E44:F44 D42:E42 F41 H41">
    <cfRule type="timePeriod" dxfId="7265" priority="406" timePeriod="today">
      <formula>FLOOR(D41,1)=TODAY()</formula>
    </cfRule>
  </conditionalFormatting>
  <conditionalFormatting sqref="H41:I41">
    <cfRule type="expression" dxfId="7264" priority="405">
      <formula>D41</formula>
    </cfRule>
  </conditionalFormatting>
  <conditionalFormatting sqref="D41">
    <cfRule type="timePeriod" dxfId="7263" priority="404" timePeriod="today">
      <formula>FLOOR(D41,1)=TODAY()</formula>
    </cfRule>
  </conditionalFormatting>
  <conditionalFormatting sqref="N7">
    <cfRule type="timePeriod" dxfId="7262" priority="403" timePeriod="today">
      <formula>FLOOR(N7,1)=TODAY()</formula>
    </cfRule>
  </conditionalFormatting>
  <conditionalFormatting sqref="N19">
    <cfRule type="timePeriod" dxfId="7261" priority="402" timePeriod="today">
      <formula>FLOOR(N19,1)=TODAY()</formula>
    </cfRule>
  </conditionalFormatting>
  <conditionalFormatting sqref="Q20">
    <cfRule type="expression" dxfId="7260" priority="401">
      <formula>O20=(M21+O21+Q21)</formula>
    </cfRule>
  </conditionalFormatting>
  <conditionalFormatting sqref="D7">
    <cfRule type="timePeriod" dxfId="7259" priority="287" timePeriod="today">
      <formula>FLOOR(D7,1)=TODAY()</formula>
    </cfRule>
    <cfRule type="expression" dxfId="7258" priority="391">
      <formula>AND(D7&gt;=TODAY(),D7&lt;=TODAY()+1)</formula>
    </cfRule>
  </conditionalFormatting>
  <conditionalFormatting sqref="D7:E7">
    <cfRule type="expression" dxfId="7257" priority="247">
      <formula>$H7&lt;&gt;""</formula>
    </cfRule>
    <cfRule type="expression" dxfId="7256" priority="400">
      <formula>AND(TODAY()&gt;=$D$6+4,$H$7&lt;&gt;"")</formula>
    </cfRule>
  </conditionalFormatting>
  <conditionalFormatting sqref="D8:E8">
    <cfRule type="expression" dxfId="7255" priority="390">
      <formula>$I8&lt;&gt;""</formula>
    </cfRule>
    <cfRule type="timePeriod" dxfId="7254" priority="396" timePeriod="today">
      <formula>FLOOR(D8,1)=TODAY()</formula>
    </cfRule>
    <cfRule type="expression" dxfId="7253" priority="397">
      <formula>AND(D8&gt;=TODAY(),D8&lt;=TODAY()+1)</formula>
    </cfRule>
    <cfRule type="expression" dxfId="7252" priority="398">
      <formula>$H$7&lt;&gt;""</formula>
    </cfRule>
    <cfRule type="expression" dxfId="7251" priority="399">
      <formula>($E$9+$G$9+$I$9)=$G$8</formula>
    </cfRule>
  </conditionalFormatting>
  <conditionalFormatting sqref="E10:F10">
    <cfRule type="expression" dxfId="7250" priority="216">
      <formula>AND(SUM(E9,G9,I9)&lt;&gt;0,SUM(E9,G9,I9)=G8)</formula>
    </cfRule>
    <cfRule type="expression" dxfId="7249" priority="392">
      <formula>$H10&lt;&gt;""</formula>
    </cfRule>
    <cfRule type="timePeriod" dxfId="7248" priority="393" timePeriod="today">
      <formula>FLOOR(E10,1)=TODAY()</formula>
    </cfRule>
    <cfRule type="expression" dxfId="7247" priority="394">
      <formula>AND(E10&gt;=TODAY(),E10&lt;=TODAY()+1)</formula>
    </cfRule>
    <cfRule type="expression" dxfId="7246" priority="395">
      <formula>$I$8&lt;&gt;""</formula>
    </cfRule>
  </conditionalFormatting>
  <conditionalFormatting sqref="D12:I12">
    <cfRule type="timePeriod" dxfId="7245" priority="103" timePeriod="tomorrow">
      <formula>FLOOR(D12,1)=TODAY()+1</formula>
    </cfRule>
    <cfRule type="expression" dxfId="7244" priority="104">
      <formula>D$13&lt;&gt;""</formula>
    </cfRule>
    <cfRule type="expression" dxfId="7243" priority="105">
      <formula>D$12&lt;=TODAY()</formula>
    </cfRule>
  </conditionalFormatting>
  <conditionalFormatting sqref="D13:I13">
    <cfRule type="expression" dxfId="7242" priority="153">
      <formula>AND(D11&lt;&gt;"",YEAR($D11)=2019)</formula>
    </cfRule>
    <cfRule type="expression" dxfId="7241" priority="246">
      <formula>AND(D11&lt;&gt;"",YEAR($D11)=2020)</formula>
    </cfRule>
    <cfRule type="expression" dxfId="7240" priority="385">
      <formula>AND($D$11&lt;&gt;"",YEAR($D11)=2021)</formula>
    </cfRule>
    <cfRule type="expression" dxfId="7239" priority="386">
      <formula>AND(D11&lt;&gt;"",YEAR($D11)=2022)</formula>
    </cfRule>
    <cfRule type="expression" dxfId="7238" priority="387">
      <formula>AND(D11&lt;&gt;"",YEAR($D11)=2023)</formula>
    </cfRule>
    <cfRule type="expression" dxfId="7237" priority="388">
      <formula>AND(D11&lt;&gt;"",YEAR($D11)=2018)</formula>
    </cfRule>
  </conditionalFormatting>
  <conditionalFormatting sqref="D15">
    <cfRule type="expression" dxfId="7236" priority="120">
      <formula>AND(D15&gt;=TODAY(),D15&lt;=TODAY()+2)</formula>
    </cfRule>
    <cfRule type="expression" dxfId="7235" priority="145">
      <formula>AND(TODAY()&gt;=$H$10+6,TODAY()&lt;=$D$15-2)</formula>
    </cfRule>
  </conditionalFormatting>
  <conditionalFormatting sqref="I15">
    <cfRule type="cellIs" dxfId="7234" priority="295" operator="lessThan">
      <formula>1</formula>
    </cfRule>
  </conditionalFormatting>
  <conditionalFormatting sqref="I15">
    <cfRule type="expression" dxfId="7233" priority="384">
      <formula>IF(AND(E14="",G14="",I14="",(D11:I11)=""),"",IF(E14+G14+I14&lt;&gt;SUM(D11:I11),G15&lt;=TODAY()))</formula>
    </cfRule>
  </conditionalFormatting>
  <conditionalFormatting sqref="H7:I7">
    <cfRule type="expression" dxfId="7232" priority="381">
      <formula>$D8&lt;&gt;""</formula>
    </cfRule>
    <cfRule type="expression" dxfId="7231" priority="382">
      <formula>AND(H7="",D7&lt;&gt;"",D7&lt;=TODAY())</formula>
    </cfRule>
    <cfRule type="timePeriod" dxfId="7230" priority="383" timePeriod="today">
      <formula>FLOOR(H7,1)=TODAY()</formula>
    </cfRule>
  </conditionalFormatting>
  <conditionalFormatting sqref="I8">
    <cfRule type="expression" dxfId="7229" priority="380">
      <formula>G8=(E9+G9+I9)</formula>
    </cfRule>
  </conditionalFormatting>
  <conditionalFormatting sqref="H10">
    <cfRule type="expression" dxfId="7228" priority="376">
      <formula>(E9+G9+I9)=G8</formula>
    </cfRule>
  </conditionalFormatting>
  <conditionalFormatting sqref="H10:I10">
    <cfRule type="expression" dxfId="7227" priority="377">
      <formula>AND(H10="",E10&lt;&gt;"",E10&lt;=TODAY())</formula>
    </cfRule>
    <cfRule type="notContainsBlanks" dxfId="7226" priority="378">
      <formula>LEN(TRIM(H10))&gt;0</formula>
    </cfRule>
    <cfRule type="expression" dxfId="7225" priority="379">
      <formula>E10=TODAY()</formula>
    </cfRule>
  </conditionalFormatting>
  <conditionalFormatting sqref="D19">
    <cfRule type="timePeriod" dxfId="7224" priority="285" timePeriod="today">
      <formula>FLOOR(D19,1)=TODAY()</formula>
    </cfRule>
    <cfRule type="expression" dxfId="7223" priority="363">
      <formula>AND(D19&gt;=TODAY(),D19&lt;=TODAY()+1)</formula>
    </cfRule>
  </conditionalFormatting>
  <conditionalFormatting sqref="D19:E19">
    <cfRule type="expression" dxfId="7222" priority="277">
      <formula>$H19&lt;&gt;""</formula>
    </cfRule>
    <cfRule type="expression" dxfId="7221" priority="371">
      <formula>AND(TODAY()&gt;=$D$18+4,$H$19&lt;&gt;"")</formula>
    </cfRule>
  </conditionalFormatting>
  <conditionalFormatting sqref="D20">
    <cfRule type="expression" dxfId="7220" priority="370">
      <formula>AND(D20&gt;=TODAY(),D20&lt;=TODAY()+1)</formula>
    </cfRule>
  </conditionalFormatting>
  <conditionalFormatting sqref="D20:E20">
    <cfRule type="expression" dxfId="7219" priority="368">
      <formula>$I20&lt;&gt;""</formula>
    </cfRule>
    <cfRule type="timePeriod" dxfId="7218" priority="369" timePeriod="today">
      <formula>FLOOR(D20,1)=TODAY()</formula>
    </cfRule>
    <cfRule type="expression" dxfId="7217" priority="372">
      <formula>$H$19&lt;&gt;""</formula>
    </cfRule>
    <cfRule type="expression" dxfId="7216" priority="373">
      <formula>($E$21+$G$21+$I$21)=$G$20</formula>
    </cfRule>
  </conditionalFormatting>
  <conditionalFormatting sqref="E22:F22">
    <cfRule type="expression" dxfId="7215" priority="294">
      <formula>AND(SUM(E21,G21,I21)&lt;&gt;0,SUM(E21,G21,I21)=G20)</formula>
    </cfRule>
    <cfRule type="expression" dxfId="7214" priority="364">
      <formula>$H22&lt;&gt;""</formula>
    </cfRule>
    <cfRule type="timePeriod" dxfId="7213" priority="365" timePeriod="today">
      <formula>FLOOR(E22,1)=TODAY()</formula>
    </cfRule>
    <cfRule type="expression" dxfId="7212" priority="366">
      <formula>AND(E22&gt;=TODAY(),E22&lt;=TODAY()+1)</formula>
    </cfRule>
    <cfRule type="expression" dxfId="7211" priority="367">
      <formula>$I$20&lt;&gt;""</formula>
    </cfRule>
  </conditionalFormatting>
  <conditionalFormatting sqref="D24:I24">
    <cfRule type="timePeriod" dxfId="7210" priority="127" timePeriod="tomorrow">
      <formula>FLOOR(D24,1)=TODAY()+1</formula>
    </cfRule>
    <cfRule type="expression" dxfId="7209" priority="132">
      <formula>D$24&lt;=TODAY()</formula>
    </cfRule>
  </conditionalFormatting>
  <conditionalFormatting sqref="D24:I24">
    <cfRule type="expression" dxfId="7208" priority="97">
      <formula>D$25&lt;&gt;""</formula>
    </cfRule>
  </conditionalFormatting>
  <conditionalFormatting sqref="D25:I25">
    <cfRule type="expression" dxfId="7207" priority="184">
      <formula>AND(D23&lt;&gt;"",YEAR($D23)=2018)</formula>
    </cfRule>
    <cfRule type="expression" dxfId="7206" priority="251">
      <formula>AND(D23&lt;&gt;"",YEAR($D23)=2019)</formula>
    </cfRule>
    <cfRule type="expression" dxfId="7205" priority="358">
      <formula>AND(D23&lt;&gt;"",YEAR($D23)=2020)</formula>
    </cfRule>
    <cfRule type="expression" dxfId="7204" priority="359">
      <formula>AND(D23&lt;&gt;"",YEAR($D23)=2021)</formula>
    </cfRule>
    <cfRule type="expression" dxfId="7203" priority="360">
      <formula>AND(D23&lt;&gt;"",YEAR($D23)=2022)</formula>
    </cfRule>
    <cfRule type="expression" dxfId="7202" priority="361">
      <formula>AND(D23&lt;&gt;"",YEAR($D23)=2023)</formula>
    </cfRule>
  </conditionalFormatting>
  <conditionalFormatting sqref="D27">
    <cfRule type="expression" dxfId="7201" priority="118">
      <formula>AND(D27&gt;=TODAY(),D27&lt;=TODAY()+2)</formula>
    </cfRule>
    <cfRule type="expression" dxfId="7200" priority="129">
      <formula>AND(TODAY()&gt;=$H$22+6,TODAY()&lt;=$D$27-2)</formula>
    </cfRule>
  </conditionalFormatting>
  <conditionalFormatting sqref="H19">
    <cfRule type="timePeriod" dxfId="7199" priority="356" timePeriod="today">
      <formula>FLOOR(H19,1)=TODAY()</formula>
    </cfRule>
  </conditionalFormatting>
  <conditionalFormatting sqref="H19:I19">
    <cfRule type="expression" dxfId="7198" priority="354">
      <formula>$D20&lt;&gt;""</formula>
    </cfRule>
    <cfRule type="expression" dxfId="7197" priority="355">
      <formula>AND(H19="",D19&lt;&gt;"",D19&lt;=TODAY())</formula>
    </cfRule>
  </conditionalFormatting>
  <conditionalFormatting sqref="I20">
    <cfRule type="expression" dxfId="7196" priority="353">
      <formula>G20=(E21+G21+I21)</formula>
    </cfRule>
  </conditionalFormatting>
  <conditionalFormatting sqref="H22:I22">
    <cfRule type="expression" dxfId="7195" priority="349">
      <formula>(E21+G21+I21)=G20</formula>
    </cfRule>
    <cfRule type="expression" dxfId="7194" priority="350">
      <formula>AND(H22="",E22&lt;&gt;"",E22&lt;=TODAY())</formula>
    </cfRule>
    <cfRule type="notContainsBlanks" dxfId="7193" priority="351">
      <formula>LEN(TRIM(H22))&gt;0</formula>
    </cfRule>
    <cfRule type="expression" dxfId="7192" priority="352">
      <formula>E22=TODAY()</formula>
    </cfRule>
  </conditionalFormatting>
  <conditionalFormatting sqref="I27">
    <cfRule type="cellIs" dxfId="7191" priority="347" operator="lessThan">
      <formula>1</formula>
    </cfRule>
  </conditionalFormatting>
  <conditionalFormatting sqref="I27">
    <cfRule type="expression" dxfId="7190" priority="348">
      <formula>IF(AND(E26="",G26="",I26="",(D23:I23)=""),"",IF(E26+G26+I26&lt;&gt;SUM(D23:I23),G27&lt;=TODAY()))</formula>
    </cfRule>
  </conditionalFormatting>
  <conditionalFormatting sqref="L7">
    <cfRule type="timePeriod" dxfId="7189" priority="284" timePeriod="today">
      <formula>FLOOR(L7,1)=TODAY()</formula>
    </cfRule>
    <cfRule type="expression" dxfId="7188" priority="293">
      <formula>AND(L7&gt;=TODAY(),L7&lt;=TODAY()+1)</formula>
    </cfRule>
  </conditionalFormatting>
  <conditionalFormatting sqref="L7:M7">
    <cfRule type="expression" dxfId="7187" priority="278">
      <formula>$P7&lt;&gt;""</formula>
    </cfRule>
    <cfRule type="expression" dxfId="7186" priority="343">
      <formula>AND(TODAY()&gt;=$L$6+4,$P$7&lt;&gt;"")</formula>
    </cfRule>
  </conditionalFormatting>
  <conditionalFormatting sqref="L8">
    <cfRule type="expression" dxfId="7185" priority="342">
      <formula>AND(L8&gt;=TODAY(),L8&lt;=TODAY()+1)</formula>
    </cfRule>
  </conditionalFormatting>
  <conditionalFormatting sqref="L8:M8">
    <cfRule type="expression" dxfId="7184" priority="340">
      <formula>$O7&lt;&gt;""</formula>
    </cfRule>
    <cfRule type="timePeriod" dxfId="7183" priority="341" timePeriod="today">
      <formula>FLOOR(L8,1)=TODAY()</formula>
    </cfRule>
    <cfRule type="expression" dxfId="7182" priority="344">
      <formula>$P$7&lt;&gt;""</formula>
    </cfRule>
    <cfRule type="expression" dxfId="7181" priority="345">
      <formula>($M$9+$O$9+$Q$9)=$O$8</formula>
    </cfRule>
  </conditionalFormatting>
  <conditionalFormatting sqref="M10:N10">
    <cfRule type="expression" dxfId="7180" priority="291">
      <formula>"ET(SOMME(M8;O8;Q8)&lt;&gt;0;SOMME(M8;O8;Q9)=O7)  "</formula>
    </cfRule>
    <cfRule type="expression" dxfId="7179" priority="336">
      <formula>$P10&lt;&gt;""</formula>
    </cfRule>
    <cfRule type="timePeriod" dxfId="7178" priority="337" timePeriod="today">
      <formula>FLOOR(M10,1)=TODAY()</formula>
    </cfRule>
    <cfRule type="expression" dxfId="7177" priority="338">
      <formula>AND(M10&gt;=TODAY(),M10&lt;=TODAY()+1)</formula>
    </cfRule>
    <cfRule type="expression" dxfId="7176" priority="339">
      <formula>$Q$8&lt;&gt;""</formula>
    </cfRule>
  </conditionalFormatting>
  <conditionalFormatting sqref="L13:Q13">
    <cfRule type="expression" dxfId="7175" priority="173">
      <formula>AND(L11&lt;&gt;"",YEAR($L11)=2018)</formula>
    </cfRule>
    <cfRule type="expression" dxfId="7174" priority="233">
      <formula>AND(L11&lt;&gt;"",YEAR($L11)=2019)</formula>
    </cfRule>
    <cfRule type="expression" dxfId="7173" priority="332">
      <formula>AND(L11&lt;&gt;"",YEAR($L11)=2020)</formula>
    </cfRule>
    <cfRule type="expression" dxfId="7172" priority="333">
      <formula>AND(L11&lt;&gt;"",YEAR($L11)=2021)</formula>
    </cfRule>
    <cfRule type="expression" dxfId="7171" priority="334">
      <formula>AND(L11&lt;&gt;"",YEAR($L11)=2022)</formula>
    </cfRule>
    <cfRule type="expression" dxfId="7170" priority="335">
      <formula>AND(L11&lt;&gt;"",YEAR($L11)=2023)</formula>
    </cfRule>
  </conditionalFormatting>
  <conditionalFormatting sqref="L15">
    <cfRule type="expression" dxfId="7169" priority="119">
      <formula>AND(L15&gt;=TODAY(),L15&lt;=TODAY()+2)</formula>
    </cfRule>
    <cfRule type="expression" dxfId="7168" priority="133">
      <formula>AND(TODAY()&gt;=$P$10+6,TODAY()&lt;=$L$15-2)</formula>
    </cfRule>
  </conditionalFormatting>
  <conditionalFormatting sqref="P7">
    <cfRule type="timePeriod" dxfId="7167" priority="330" timePeriod="today">
      <formula>FLOOR(P7,1)=TODAY()</formula>
    </cfRule>
  </conditionalFormatting>
  <conditionalFormatting sqref="P7:Q7">
    <cfRule type="expression" dxfId="7166" priority="328">
      <formula>$L8&lt;&gt;""</formula>
    </cfRule>
    <cfRule type="expression" dxfId="7165" priority="329">
      <formula>AND(P7="",L7&lt;&gt;"",L7&lt;=TODAY())</formula>
    </cfRule>
  </conditionalFormatting>
  <conditionalFormatting sqref="Q8">
    <cfRule type="expression" dxfId="7164" priority="327">
      <formula>O8=(M9+O9+Q9)</formula>
    </cfRule>
  </conditionalFormatting>
  <conditionalFormatting sqref="P10:Q10">
    <cfRule type="expression" dxfId="7163" priority="323">
      <formula>(M9+O9+Q9)=O8</formula>
    </cfRule>
    <cfRule type="expression" dxfId="7162" priority="324">
      <formula>AND(P10="",M10&lt;&gt;"",M10&lt;=TODAY())</formula>
    </cfRule>
    <cfRule type="notContainsBlanks" dxfId="7161" priority="325">
      <formula>LEN(TRIM(P10))&gt;0</formula>
    </cfRule>
    <cfRule type="expression" dxfId="7160" priority="326">
      <formula>M10=TODAY()</formula>
    </cfRule>
  </conditionalFormatting>
  <conditionalFormatting sqref="Q15">
    <cfRule type="cellIs" dxfId="7159" priority="321" operator="lessThan">
      <formula>1</formula>
    </cfRule>
  </conditionalFormatting>
  <conditionalFormatting sqref="Q15">
    <cfRule type="expression" dxfId="7158" priority="322">
      <formula>IF(AND(M14="",O14="",Q14="",(L11:Q11)=""),"",IF(M14+O14+Q14&lt;&gt;SUM(L11:Q11),O15&lt;=TODAY()))</formula>
    </cfRule>
  </conditionalFormatting>
  <conditionalFormatting sqref="L19">
    <cfRule type="timePeriod" dxfId="7157" priority="283" timePeriod="today">
      <formula>FLOOR(L19,1)=TODAY()</formula>
    </cfRule>
    <cfRule type="expression" dxfId="7156" priority="290">
      <formula>AND(L19&gt;=TODAY(),L19&lt;=TODAY()+1)</formula>
    </cfRule>
  </conditionalFormatting>
  <conditionalFormatting sqref="L19:M19">
    <cfRule type="expression" dxfId="7155" priority="276">
      <formula>$P19&lt;&gt;""</formula>
    </cfRule>
    <cfRule type="expression" dxfId="7154" priority="317">
      <formula>AND(TODAY()&gt;=$L$18+4,$P$19&lt;&gt;"")</formula>
    </cfRule>
  </conditionalFormatting>
  <conditionalFormatting sqref="L20:M20">
    <cfRule type="expression" dxfId="7153" priority="314">
      <formula>$Q20&lt;&gt;""</formula>
    </cfRule>
    <cfRule type="timePeriod" dxfId="7152" priority="315" timePeriod="today">
      <formula>FLOOR(L20,1)=TODAY()</formula>
    </cfRule>
    <cfRule type="expression" dxfId="7151" priority="316">
      <formula>AND(L20&gt;=TODAY(),L20&lt;=TODAY()+1)</formula>
    </cfRule>
    <cfRule type="expression" dxfId="7150" priority="318">
      <formula>$P$19&lt;&gt;""</formula>
    </cfRule>
    <cfRule type="expression" dxfId="7149" priority="319">
      <formula>($M$21+$O$21+$Q$21)=$O$20</formula>
    </cfRule>
  </conditionalFormatting>
  <conditionalFormatting sqref="M22:N22">
    <cfRule type="expression" dxfId="7148" priority="288">
      <formula>AND(SUM(M21,O21,Q21)&lt;&gt;0,SUM(M21,O21,Q21)=O20)</formula>
    </cfRule>
    <cfRule type="expression" dxfId="7147" priority="310">
      <formula>$P22&lt;&gt;""</formula>
    </cfRule>
    <cfRule type="timePeriod" dxfId="7146" priority="311" timePeriod="today">
      <formula>FLOOR(M22,1)=TODAY()</formula>
    </cfRule>
    <cfRule type="expression" dxfId="7145" priority="312">
      <formula>AND(M22&gt;=TODAY(),M22&lt;=TODAY()+1)</formula>
    </cfRule>
    <cfRule type="expression" dxfId="7144" priority="313">
      <formula>$Q$20&lt;&gt;""</formula>
    </cfRule>
  </conditionalFormatting>
  <conditionalFormatting sqref="L25:Q25">
    <cfRule type="expression" dxfId="7143" priority="147">
      <formula>AND(L23&lt;&gt;"",YEAR($L23)=2023)</formula>
    </cfRule>
    <cfRule type="expression" dxfId="7142" priority="220">
      <formula>AND(L23&lt;&gt;"",YEAR($L23)=2022)</formula>
    </cfRule>
    <cfRule type="expression" dxfId="7141" priority="306">
      <formula>AND(L23&lt;&gt;"",YEAR($L23)=2021)</formula>
    </cfRule>
    <cfRule type="expression" dxfId="7140" priority="307">
      <formula>AND(L23&lt;&gt;"",YEAR($L23)=2020)</formula>
    </cfRule>
    <cfRule type="expression" dxfId="7139" priority="308">
      <formula>AND(L23&lt;&gt;"",YEAR($L23)=2019)</formula>
    </cfRule>
    <cfRule type="expression" dxfId="7138" priority="309">
      <formula>AND(L23&lt;&gt;"",YEAR($L23)=2018)</formula>
    </cfRule>
  </conditionalFormatting>
  <conditionalFormatting sqref="L27">
    <cfRule type="expression" dxfId="7137" priority="121">
      <formula>AND(L27&gt;=TODAY(),L27&lt;=TODAY()+2)</formula>
    </cfRule>
    <cfRule type="expression" dxfId="7136" priority="169">
      <formula>AND(TODAY()&gt;=$P$22+6,TODAY()&lt;=$L$27-2)</formula>
    </cfRule>
  </conditionalFormatting>
  <conditionalFormatting sqref="P19">
    <cfRule type="timePeriod" dxfId="7135" priority="304" timePeriod="today">
      <formula>FLOOR(P19,1)=TODAY()</formula>
    </cfRule>
  </conditionalFormatting>
  <conditionalFormatting sqref="P19:Q19">
    <cfRule type="expression" dxfId="7134" priority="302">
      <formula>$L20&lt;&gt;""</formula>
    </cfRule>
    <cfRule type="expression" dxfId="7133" priority="303">
      <formula>AND(P19="",L19&lt;&gt;"",L19&lt;=TODAY())</formula>
    </cfRule>
  </conditionalFormatting>
  <conditionalFormatting sqref="P22:Q22">
    <cfRule type="expression" dxfId="7132" priority="298">
      <formula>(M21+O21+Q21)=O20</formula>
    </cfRule>
    <cfRule type="expression" dxfId="7131" priority="299">
      <formula>AND(P22="",M22&lt;&gt;"",M22&lt;=TODAY())</formula>
    </cfRule>
    <cfRule type="notContainsBlanks" dxfId="7130" priority="300">
      <formula>LEN(TRIM(P22))&gt;0</formula>
    </cfRule>
    <cfRule type="expression" dxfId="7129" priority="301">
      <formula>M22=TODAY()</formula>
    </cfRule>
  </conditionalFormatting>
  <conditionalFormatting sqref="Q27">
    <cfRule type="cellIs" dxfId="7128" priority="296" operator="lessThan">
      <formula>1</formula>
    </cfRule>
  </conditionalFormatting>
  <conditionalFormatting sqref="Q27">
    <cfRule type="expression" dxfId="7127" priority="297">
      <formula>IF(AND(M26="",O26="",Q26="",(L23:Q23)=""),"",IF(M26+O26+Q26&lt;&gt;SUM(L23:Q23),O27&lt;=TODAY()))</formula>
    </cfRule>
  </conditionalFormatting>
  <conditionalFormatting sqref="D6:I15">
    <cfRule type="expression" dxfId="7126" priority="201">
      <formula>AND(($E$14+$G$14+$I$14)&lt;&gt;"",COUNTA($D$11:$I$11)&gt;0,COUNTA($D$11:$I$11)=($E$14+$G$14+$I$14))</formula>
    </cfRule>
  </conditionalFormatting>
  <conditionalFormatting sqref="D18:I27">
    <cfRule type="expression" dxfId="7125" priority="148">
      <formula>AND(($E$26+$G$26+$I$26)&lt;&gt;"",COUNTA($D$23:$I$23)&gt;0,COUNTA($D$23:$I$23)=($E$26+$G$26+$I$26))</formula>
    </cfRule>
  </conditionalFormatting>
  <conditionalFormatting sqref="L12:Q12">
    <cfRule type="timePeriod" dxfId="7124" priority="134" timePeriod="tomorrow">
      <formula>FLOOR(L12,1)=TODAY()+1</formula>
    </cfRule>
    <cfRule type="expression" dxfId="7123" priority="136">
      <formula>L$12&lt;=TODAY()</formula>
    </cfRule>
  </conditionalFormatting>
  <conditionalFormatting sqref="L12:Q12">
    <cfRule type="expression" dxfId="7122" priority="91">
      <formula>L$13&lt;&gt;""</formula>
    </cfRule>
  </conditionalFormatting>
  <conditionalFormatting sqref="L6:Q15">
    <cfRule type="expression" dxfId="7121" priority="150">
      <formula>AND(($M$14+$O$14+$Q$14)&lt;&gt;"",COUNTA($L$11:$Q$11)&gt;0,COUNTA($L$11:$Q$11)=($M$14+$O$14+$Q$14))</formula>
    </cfRule>
  </conditionalFormatting>
  <conditionalFormatting sqref="L24:Q24">
    <cfRule type="expression" dxfId="7120" priority="123">
      <formula>L$24&lt;=TODAY()</formula>
    </cfRule>
    <cfRule type="timePeriod" dxfId="7119" priority="160" timePeriod="tomorrow">
      <formula>FLOOR(L24,1)=TODAY()+1</formula>
    </cfRule>
  </conditionalFormatting>
  <conditionalFormatting sqref="L24:Q24">
    <cfRule type="expression" dxfId="7118" priority="85">
      <formula>L$25&lt;&gt;""</formula>
    </cfRule>
  </conditionalFormatting>
  <conditionalFormatting sqref="L18:Q27">
    <cfRule type="expression" dxfId="7117" priority="146">
      <formula>AND(($M$26+$O$26+$Q$26)&lt;&gt;"",COUNTA($L$23:$Q$23)&gt;0,COUNTA($L$23:$Q$23)=($M$26+$O$26+$Q$26))</formula>
    </cfRule>
  </conditionalFormatting>
  <conditionalFormatting sqref="D6:I10">
    <cfRule type="expression" dxfId="7116" priority="144">
      <formula>AND($E$9&lt;&gt;"",$G$9&lt;&gt;"",$I$9&lt;&gt;"",$G$8&lt;&gt;"",$E$9+$G$9+$I$9=$G$8)</formula>
    </cfRule>
  </conditionalFormatting>
  <conditionalFormatting sqref="D18:I22">
    <cfRule type="expression" dxfId="7115" priority="141">
      <formula>AND($E$21&lt;&gt;"",$G$21&lt;&gt;"",$I$21&lt;&gt;"",$G$20&lt;&gt;"",$E$21+$G$21+$I$21=$G$20)</formula>
    </cfRule>
  </conditionalFormatting>
  <conditionalFormatting sqref="L6:Q10">
    <cfRule type="expression" dxfId="7114" priority="143">
      <formula>AND($M$9&lt;&gt;"",$O$9&lt;&gt;"",$Q$9&lt;&gt;"",$O$8&lt;&gt;"",$M$9+$O$9+$Q$9=$O$8)</formula>
    </cfRule>
  </conditionalFormatting>
  <conditionalFormatting sqref="L18:Q22">
    <cfRule type="expression" dxfId="7113" priority="139">
      <formula>AND($M$21&lt;&gt;"",$O$21&lt;&gt;"",$Q$21&lt;&gt;"",$O$20&lt;&gt;"",$M$21+$O$21+$Q$21=$O$20)</formula>
    </cfRule>
  </conditionalFormatting>
  <conditionalFormatting sqref="M5:N5">
    <cfRule type="expression" dxfId="7112" priority="78">
      <formula>$M$5&lt;&gt;""</formula>
    </cfRule>
    <cfRule type="expression" dxfId="7111" priority="83">
      <formula>OR(D27&lt;=TODAY()-2,Q5&lt;=TODAY()-2)</formula>
    </cfRule>
    <cfRule type="expression" dxfId="7110" priority="280">
      <formula>$M$4&lt;&gt;""</formula>
    </cfRule>
    <cfRule type="expression" dxfId="7109" priority="282">
      <formula>OR($E$21+$G$21+$I$21=$I$20,$E$26+$G$26+$I$26=$I$20,TODAY()&gt;=$D$27-2)</formula>
    </cfRule>
  </conditionalFormatting>
  <conditionalFormatting sqref="D6">
    <cfRule type="expression" dxfId="7108" priority="217">
      <formula>$D$6&lt;&gt;""</formula>
    </cfRule>
    <cfRule type="expression" dxfId="7107" priority="249">
      <formula>$I$5&lt;&gt;""</formula>
    </cfRule>
    <cfRule type="expression" dxfId="7106" priority="375">
      <formula>$D7=TODAY()</formula>
    </cfRule>
  </conditionalFormatting>
  <conditionalFormatting sqref="L6">
    <cfRule type="expression" dxfId="7105" priority="214">
      <formula>$L6&lt;&gt;""</formula>
    </cfRule>
    <cfRule type="expression" dxfId="7104" priority="244">
      <formula>$Q$4&lt;&gt;""</formula>
    </cfRule>
    <cfRule type="expression" dxfId="7103" priority="346">
      <formula>$L$7=TODAY()</formula>
    </cfRule>
  </conditionalFormatting>
  <conditionalFormatting sqref="D18">
    <cfRule type="expression" dxfId="7102" priority="265">
      <formula>$D$18&lt;&gt;""</formula>
    </cfRule>
    <cfRule type="expression" dxfId="7101" priority="357">
      <formula>$I16&lt;&gt;""</formula>
    </cfRule>
  </conditionalFormatting>
  <conditionalFormatting sqref="L18">
    <cfRule type="expression" dxfId="7100" priority="213">
      <formula>$L18&lt;&gt;""</formula>
    </cfRule>
    <cfRule type="expression" dxfId="7099" priority="231">
      <formula>$Q$16&lt;&gt;""</formula>
    </cfRule>
    <cfRule type="expression" dxfId="7098" priority="320">
      <formula>$L$19=TODAY()</formula>
    </cfRule>
  </conditionalFormatting>
  <conditionalFormatting sqref="E5">
    <cfRule type="expression" dxfId="7097" priority="271">
      <formula>$E5&lt;&gt;""</formula>
    </cfRule>
    <cfRule type="expression" dxfId="7096" priority="281">
      <formula>$E$4&lt;&gt;""</formula>
    </cfRule>
  </conditionalFormatting>
  <conditionalFormatting sqref="M6:Q6">
    <cfRule type="expression" dxfId="7095" priority="180">
      <formula>AND($P$7="",L6&lt;&gt;"",M6="")</formula>
    </cfRule>
  </conditionalFormatting>
  <conditionalFormatting sqref="D11">
    <cfRule type="expression" dxfId="7094" priority="102">
      <formula>IF($I8&gt;=1,$H$10,"")</formula>
    </cfRule>
  </conditionalFormatting>
  <conditionalFormatting sqref="E11">
    <cfRule type="expression" dxfId="7093" priority="111">
      <formula>IF($I$8&gt;=2,$H$10,"")</formula>
    </cfRule>
    <cfRule type="expression" dxfId="7092" priority="191">
      <formula>$E11&lt;&gt;""</formula>
    </cfRule>
  </conditionalFormatting>
  <conditionalFormatting sqref="F11">
    <cfRule type="expression" dxfId="7091" priority="157">
      <formula>IF($I$8&gt;=3,$H$10,"")</formula>
    </cfRule>
    <cfRule type="expression" dxfId="7090" priority="197">
      <formula>$F$11&lt;&gt;""</formula>
    </cfRule>
  </conditionalFormatting>
  <conditionalFormatting sqref="G11">
    <cfRule type="expression" dxfId="7089" priority="187">
      <formula>IF($I$8&gt;=4,$H$10,"")</formula>
    </cfRule>
    <cfRule type="expression" dxfId="7088" priority="202">
      <formula>$G$11&lt;&gt;""</formula>
    </cfRule>
  </conditionalFormatting>
  <conditionalFormatting sqref="H11">
    <cfRule type="expression" dxfId="7087" priority="188">
      <formula>IF($I$8&gt;=5,$H$10,"")</formula>
    </cfRule>
    <cfRule type="expression" dxfId="7086" priority="203">
      <formula>$H$11&lt;&gt;""</formula>
    </cfRule>
  </conditionalFormatting>
  <conditionalFormatting sqref="I11">
    <cfRule type="expression" dxfId="7085" priority="189">
      <formula>IF($I$8&gt;=6,$H$10,"")</formula>
    </cfRule>
    <cfRule type="expression" dxfId="7084" priority="204">
      <formula>$I$11&lt;&gt;""</formula>
    </cfRule>
  </conditionalFormatting>
  <conditionalFormatting sqref="D23">
    <cfRule type="expression" dxfId="7083" priority="149">
      <formula>IF($I$20&gt;=1,$H$22,"")</formula>
    </cfRule>
  </conditionalFormatting>
  <conditionalFormatting sqref="E23">
    <cfRule type="expression" dxfId="7082" priority="183">
      <formula>IF($I$20&gt;=2,$H$22,"")</formula>
    </cfRule>
    <cfRule type="expression" dxfId="7081" priority="186">
      <formula>$E$23&lt;&gt;""</formula>
    </cfRule>
  </conditionalFormatting>
  <conditionalFormatting sqref="F23">
    <cfRule type="expression" dxfId="7080" priority="182">
      <formula>IF($I$20&gt;=3,$H$22,"")</formula>
    </cfRule>
    <cfRule type="expression" dxfId="7079" priority="192">
      <formula>$F$23&lt;&gt;""</formula>
    </cfRule>
  </conditionalFormatting>
  <conditionalFormatting sqref="G23">
    <cfRule type="expression" dxfId="7078" priority="181">
      <formula>IF($I$20&gt;=4,$H$22,"")</formula>
    </cfRule>
    <cfRule type="expression" dxfId="7077" priority="193">
      <formula>$G$23&lt;&gt;""</formula>
    </cfRule>
  </conditionalFormatting>
  <conditionalFormatting sqref="H23">
    <cfRule type="expression" dxfId="7076" priority="155">
      <formula>IF($I$20&gt;=5,$H$22,"")</formula>
    </cfRule>
    <cfRule type="expression" dxfId="7075" priority="194">
      <formula>$H$23&lt;&gt;""</formula>
    </cfRule>
  </conditionalFormatting>
  <conditionalFormatting sqref="I23">
    <cfRule type="expression" dxfId="7074" priority="96">
      <formula>IF($I$20&gt;=6,$H$22,"")</formula>
    </cfRule>
    <cfRule type="expression" dxfId="7073" priority="195">
      <formula>$I$23&lt;&gt;""</formula>
    </cfRule>
  </conditionalFormatting>
  <conditionalFormatting sqref="L11">
    <cfRule type="expression" dxfId="7072" priority="151">
      <formula>IF($Q8&gt;=1,$P$10,"")</formula>
    </cfRule>
  </conditionalFormatting>
  <conditionalFormatting sqref="M11">
    <cfRule type="expression" dxfId="7071" priority="90">
      <formula>IF($Q$8&gt;=2,$P$10,"")</formula>
    </cfRule>
    <cfRule type="expression" dxfId="7070" priority="175">
      <formula>$M$11&lt;&gt;""</formula>
    </cfRule>
  </conditionalFormatting>
  <conditionalFormatting sqref="N11">
    <cfRule type="expression" dxfId="7069" priority="156">
      <formula>IF($Q$8&gt;=3,$P$10,"")</formula>
    </cfRule>
    <cfRule type="expression" dxfId="7068" priority="176">
      <formula>$N$11&lt;&gt;""</formula>
    </cfRule>
  </conditionalFormatting>
  <conditionalFormatting sqref="O11">
    <cfRule type="expression" dxfId="7067" priority="172">
      <formula>IF($Q$8&gt;=4,$P$10,"")</formula>
    </cfRule>
    <cfRule type="expression" dxfId="7066" priority="177">
      <formula>$O$11&lt;&gt;""</formula>
    </cfRule>
  </conditionalFormatting>
  <conditionalFormatting sqref="P11">
    <cfRule type="expression" dxfId="7065" priority="171">
      <formula>IF($Q$8&gt;=5,$P$10,"")</formula>
    </cfRule>
    <cfRule type="expression" dxfId="7064" priority="178">
      <formula>$P$11&lt;&gt;""</formula>
    </cfRule>
  </conditionalFormatting>
  <conditionalFormatting sqref="Q11">
    <cfRule type="expression" dxfId="7063" priority="170">
      <formula>IF($Q$8&gt;=6,$P$10,"")</formula>
    </cfRule>
    <cfRule type="expression" dxfId="7062" priority="179">
      <formula>$Q$11&lt;&gt;""</formula>
    </cfRule>
  </conditionalFormatting>
  <conditionalFormatting sqref="L23">
    <cfRule type="expression" dxfId="7061" priority="161">
      <formula>IF($Q$20&gt;=1,$P$22,"")</formula>
    </cfRule>
  </conditionalFormatting>
  <conditionalFormatting sqref="M23">
    <cfRule type="expression" dxfId="7060" priority="84">
      <formula>IF($Q$20&gt;=2,$P$22,"")</formula>
    </cfRule>
    <cfRule type="expression" dxfId="7059" priority="162">
      <formula>$M$23&lt;&gt;""</formula>
    </cfRule>
  </conditionalFormatting>
  <conditionalFormatting sqref="N23">
    <cfRule type="expression" dxfId="7058" priority="159">
      <formula>IF($Q$20&gt;=3,$P$22,"")</formula>
    </cfRule>
    <cfRule type="expression" dxfId="7057" priority="163">
      <formula>$N$23&lt;&gt;""</formula>
    </cfRule>
  </conditionalFormatting>
  <conditionalFormatting sqref="O23">
    <cfRule type="expression" dxfId="7056" priority="158">
      <formula>IF($Q$20&gt;=4,$P$22,"")</formula>
    </cfRule>
    <cfRule type="expression" dxfId="7055" priority="164">
      <formula>$O$23&lt;&gt;""</formula>
    </cfRule>
  </conditionalFormatting>
  <conditionalFormatting sqref="P23">
    <cfRule type="expression" dxfId="7054" priority="154">
      <formula>IF($Q$20&gt;=5,$P$22,"")</formula>
    </cfRule>
    <cfRule type="expression" dxfId="7053" priority="165">
      <formula>$P$23&lt;&gt;""</formula>
    </cfRule>
  </conditionalFormatting>
  <conditionalFormatting sqref="Q23">
    <cfRule type="expression" dxfId="7052" priority="117">
      <formula>IF($Q$20&gt;=6,$P$22,"")</formula>
    </cfRule>
    <cfRule type="expression" dxfId="7051" priority="166">
      <formula>$Q$23&lt;&gt;""</formula>
    </cfRule>
  </conditionalFormatting>
  <conditionalFormatting sqref="D11:I11">
    <cfRule type="expression" dxfId="7050" priority="59">
      <formula>D$11&lt;&gt;""</formula>
    </cfRule>
    <cfRule type="expression" dxfId="7049" priority="190">
      <formula>$H$10&lt;=TODAY()-2</formula>
    </cfRule>
  </conditionalFormatting>
  <conditionalFormatting sqref="L11:Q11">
    <cfRule type="expression" dxfId="7048" priority="58">
      <formula>L$11&lt;&gt;""</formula>
    </cfRule>
    <cfRule type="expression" dxfId="7047" priority="174">
      <formula>$P$10&lt;=TODAY()-2</formula>
    </cfRule>
  </conditionalFormatting>
  <conditionalFormatting sqref="D23:I23">
    <cfRule type="expression" dxfId="7046" priority="57">
      <formula>D$23&lt;&gt;""</formula>
    </cfRule>
    <cfRule type="expression" dxfId="7045" priority="185">
      <formula>$H$22&lt;=TODAY()-2</formula>
    </cfRule>
  </conditionalFormatting>
  <conditionalFormatting sqref="L23:Q23">
    <cfRule type="expression" dxfId="7044" priority="56">
      <formula>L$23&lt;&gt;""</formula>
    </cfRule>
    <cfRule type="expression" dxfId="7043" priority="167">
      <formula>$P$22&lt;=TODAY()-2</formula>
    </cfRule>
  </conditionalFormatting>
  <conditionalFormatting sqref="E6:I6">
    <cfRule type="expression" dxfId="7042" priority="212">
      <formula>AND($H$7="",D6&lt;&gt;"",E6="")</formula>
    </cfRule>
  </conditionalFormatting>
  <conditionalFormatting sqref="E18:I18">
    <cfRule type="expression" dxfId="7041" priority="209">
      <formula>AND($H$19="",D18&lt;&gt;"",E18="")</formula>
    </cfRule>
  </conditionalFormatting>
  <conditionalFormatting sqref="M18:Q18">
    <cfRule type="expression" dxfId="7040" priority="207">
      <formula>AND($P$19="",L18&lt;&gt;"",M18="")</formula>
    </cfRule>
  </conditionalFormatting>
  <conditionalFormatting sqref="M12">
    <cfRule type="expression" dxfId="7039" priority="232">
      <formula>AND(TODAY()&gt;=$M$11,TODAY()&lt;=$M$12-1)</formula>
    </cfRule>
  </conditionalFormatting>
  <conditionalFormatting sqref="L12">
    <cfRule type="expression" dxfId="7038" priority="292">
      <formula>AND(TODAY()&gt;=$L$11,TODAY()&lt;=$L$12-1)</formula>
    </cfRule>
  </conditionalFormatting>
  <conditionalFormatting sqref="N12">
    <cfRule type="expression" dxfId="7037" priority="95">
      <formula>$N$12&lt;=TODAY()</formula>
    </cfRule>
    <cfRule type="expression" dxfId="7036" priority="210">
      <formula>AND(TODAY()&gt;=$N$11,TODAY()&lt;=$N$12-1)</formula>
    </cfRule>
  </conditionalFormatting>
  <conditionalFormatting sqref="O12">
    <cfRule type="expression" dxfId="7035" priority="94">
      <formula>$O$12&lt;=TODAY()</formula>
    </cfRule>
    <cfRule type="expression" dxfId="7034" priority="142">
      <formula>AND(TODAY()&gt;=$O$11,TODAY()&lt;=$O$12-1)</formula>
    </cfRule>
  </conditionalFormatting>
  <conditionalFormatting sqref="P12">
    <cfRule type="expression" dxfId="7033" priority="93">
      <formula>$P12&lt;=TODAY()</formula>
    </cfRule>
    <cfRule type="expression" dxfId="7032" priority="137">
      <formula>AND(TODAY()&gt;=$P$11,TODAY()&lt;=$P$12-1)</formula>
    </cfRule>
  </conditionalFormatting>
  <conditionalFormatting sqref="Q12">
    <cfRule type="expression" dxfId="7031" priority="92">
      <formula>$Q$12&lt;=TODAY()</formula>
    </cfRule>
    <cfRule type="expression" dxfId="7030" priority="135">
      <formula>AND(TODAY()&gt;=$Q$11,TODAY()&lt;=$Q$12-1)</formula>
    </cfRule>
  </conditionalFormatting>
  <conditionalFormatting sqref="D24">
    <cfRule type="expression" dxfId="7029" priority="362">
      <formula>AND(TODAY()&gt;=D23,TODAY()&lt;=D24-1)</formula>
    </cfRule>
  </conditionalFormatting>
  <conditionalFormatting sqref="E24">
    <cfRule type="expression" dxfId="7028" priority="130">
      <formula>$E$24&lt;=TODAY()</formula>
    </cfRule>
    <cfRule type="expression" dxfId="7027" priority="250">
      <formula>AND(TODAY()&gt;=$E$23,TODAY()&lt;=$E$24-1)</formula>
    </cfRule>
  </conditionalFormatting>
  <conditionalFormatting sqref="F24">
    <cfRule type="expression" dxfId="7026" priority="101">
      <formula>$F$24&lt;=TODAY()</formula>
    </cfRule>
    <cfRule type="expression" dxfId="7025" priority="211">
      <formula>AND(TODAY()&gt;=$F$23,TODAY()&lt;=$F$24-1)</formula>
    </cfRule>
  </conditionalFormatting>
  <conditionalFormatting sqref="G24">
    <cfRule type="expression" dxfId="7024" priority="100">
      <formula>$G$24&lt;=TODAY()</formula>
    </cfRule>
    <cfRule type="expression" dxfId="7023" priority="140">
      <formula>AND(TODAY()&gt;=$G$23,TODAY()&lt;=$G$24-1)</formula>
    </cfRule>
  </conditionalFormatting>
  <conditionalFormatting sqref="H24">
    <cfRule type="expression" dxfId="7022" priority="99">
      <formula>$H$24&lt;=TODAY()</formula>
    </cfRule>
    <cfRule type="expression" dxfId="7021" priority="131">
      <formula>AND(TODAY()&gt;=$H$23,TODAY()&lt;=$H$24-1)</formula>
    </cfRule>
  </conditionalFormatting>
  <conditionalFormatting sqref="I24">
    <cfRule type="expression" dxfId="7020" priority="98">
      <formula>$I$24&lt;=TODAY()</formula>
    </cfRule>
    <cfRule type="expression" dxfId="7019" priority="128">
      <formula>AND(TODAY()&gt;=$I$23,TODAY()&lt;=$I$24-1)</formula>
    </cfRule>
  </conditionalFormatting>
  <conditionalFormatting sqref="L24">
    <cfRule type="expression" dxfId="7018" priority="289">
      <formula>AND(TODAY()&gt;=$L$23,TODAY()&lt;=$L$24-1)</formula>
    </cfRule>
  </conditionalFormatting>
  <conditionalFormatting sqref="M24">
    <cfRule type="expression" dxfId="7017" priority="122">
      <formula>$M$24&lt;=TODAY()</formula>
    </cfRule>
    <cfRule type="expression" dxfId="7016" priority="219">
      <formula>AND(TODAY()&gt;=$M$23,TODAY()&lt;=$M$24-1)</formula>
    </cfRule>
  </conditionalFormatting>
  <conditionalFormatting sqref="N24">
    <cfRule type="expression" dxfId="7015" priority="89">
      <formula>$N$24&lt;=TODAY()</formula>
    </cfRule>
    <cfRule type="expression" dxfId="7014" priority="138">
      <formula>AND(TODAY()&gt;=$N$23,TODAY()&lt;=$N$24-1)</formula>
    </cfRule>
  </conditionalFormatting>
  <conditionalFormatting sqref="O24">
    <cfRule type="expression" dxfId="7013" priority="88">
      <formula>$O$24&lt;=TODAY()</formula>
    </cfRule>
    <cfRule type="expression" dxfId="7012" priority="126">
      <formula>AND(TODAY()&gt;=$O$23,TODAY()&lt;=$O$24-1)</formula>
    </cfRule>
  </conditionalFormatting>
  <conditionalFormatting sqref="P24">
    <cfRule type="expression" dxfId="7011" priority="87">
      <formula>$P$24&lt;=TODAY()</formula>
    </cfRule>
    <cfRule type="expression" dxfId="7010" priority="125">
      <formula>AND(TODAY()&gt;=$P$23,TODAY()&lt;=$P$24-1)</formula>
    </cfRule>
  </conditionalFormatting>
  <conditionalFormatting sqref="Q24">
    <cfRule type="expression" dxfId="7009" priority="86">
      <formula>$Q$24&lt;=TODAY()</formula>
    </cfRule>
    <cfRule type="expression" dxfId="7008" priority="124">
      <formula>AND(TODAY()&gt;=$Q$23,TODAY()&lt;=$Q$24-1)</formula>
    </cfRule>
  </conditionalFormatting>
  <conditionalFormatting sqref="G15">
    <cfRule type="expression" dxfId="7007" priority="112">
      <formula>$G$15=TODAY()</formula>
    </cfRule>
    <cfRule type="expression" dxfId="7006" priority="113">
      <formula>AND(TODAY()&gt;=D15,TODAY()&lt;=G15)</formula>
    </cfRule>
  </conditionalFormatting>
  <conditionalFormatting sqref="G27">
    <cfRule type="expression" dxfId="7005" priority="109">
      <formula>$G$27=TODAY()</formula>
    </cfRule>
    <cfRule type="expression" dxfId="7004" priority="116">
      <formula>AND(TODAY()&gt;=$D$27,TODAY()&lt;=$G$27)</formula>
    </cfRule>
  </conditionalFormatting>
  <conditionalFormatting sqref="O15">
    <cfRule type="expression" dxfId="7003" priority="110">
      <formula>$O$15=TODAY()</formula>
    </cfRule>
    <cfRule type="expression" dxfId="7002" priority="115">
      <formula>AND(TODAY()&gt;=L15,TODAY()&lt;=O15)</formula>
    </cfRule>
  </conditionalFormatting>
  <conditionalFormatting sqref="O27">
    <cfRule type="expression" dxfId="7001" priority="108">
      <formula>$O$27=TODAY()</formula>
    </cfRule>
    <cfRule type="expression" dxfId="7000" priority="114">
      <formula>AND(TODAY()&gt;=$L$27,AUJOURDHUI&lt;=$O$27)</formula>
    </cfRule>
  </conditionalFormatting>
  <conditionalFormatting sqref="D12">
    <cfRule type="expression" dxfId="6999" priority="218">
      <formula>AND(TODAY()&gt;=D11,TODAY()&lt;=D12-1)</formula>
    </cfRule>
  </conditionalFormatting>
  <conditionalFormatting sqref="E12">
    <cfRule type="expression" dxfId="6998" priority="245">
      <formula>AND(TODAY()&gt;=$E$11,TODAY()&lt;=$E$12-1)</formula>
    </cfRule>
  </conditionalFormatting>
  <conditionalFormatting sqref="F12">
    <cfRule type="expression" dxfId="6997" priority="389">
      <formula>AND(TODAY()&gt;=$F$11,TODAY()&lt;=$F$12-1)</formula>
    </cfRule>
  </conditionalFormatting>
  <conditionalFormatting sqref="G12">
    <cfRule type="expression" dxfId="6996" priority="152">
      <formula>AND(TODAY()&gt;=$G$11,TODAY()&lt;=$G$12-1)</formula>
    </cfRule>
  </conditionalFormatting>
  <conditionalFormatting sqref="H12">
    <cfRule type="expression" dxfId="6995" priority="107">
      <formula>AND(TODAY()&gt;=$H$11,TODAY()&lt;=$H$12-1)</formula>
    </cfRule>
  </conditionalFormatting>
  <conditionalFormatting sqref="I12">
    <cfRule type="expression" dxfId="6994" priority="106">
      <formula>AND(TODAY()&gt;=$I$11,TODAY()&lt;=$I$12-1)</formula>
    </cfRule>
  </conditionalFormatting>
  <conditionalFormatting sqref="E4:F4">
    <cfRule type="expression" dxfId="6993" priority="81">
      <formula>$E$4&lt;&gt;""</formula>
    </cfRule>
    <cfRule type="expression" dxfId="6992" priority="82">
      <formula>$E$4=""</formula>
    </cfRule>
  </conditionalFormatting>
  <conditionalFormatting sqref="M4:N4">
    <cfRule type="expression" dxfId="6991" priority="60">
      <formula>$M$4&lt;&gt;""</formula>
    </cfRule>
    <cfRule type="expression" dxfId="6990" priority="77">
      <formula>Q4=TODAY()</formula>
    </cfRule>
    <cfRule type="expression" dxfId="6989" priority="79">
      <formula>OR(D27&lt;=TODAY()-2,Q5&lt;=TODAY()-2)</formula>
    </cfRule>
    <cfRule type="expression" dxfId="6988" priority="80">
      <formula>OR($E$21+$G$21+$I$21=$I$20,$E$26+$G$26+$I$26=$I$20,TODAY()&gt;=$D$27-2)</formula>
    </cfRule>
  </conditionalFormatting>
  <conditionalFormatting sqref="M17:N17">
    <cfRule type="expression" dxfId="6987" priority="67">
      <formula>$M$17&lt;&gt;""</formula>
    </cfRule>
    <cfRule type="expression" dxfId="6986" priority="72">
      <formula>OR(L15&lt;=TODAY()-2,Q17&lt;=TODAY()-2)</formula>
    </cfRule>
    <cfRule type="expression" dxfId="6985" priority="74">
      <formula>$M$16&lt;&gt;""</formula>
    </cfRule>
    <cfRule type="expression" dxfId="6984" priority="76">
      <formula>OR($M$9+$O$9+$Q$9=$Q$8,$M$14+$O$14+$Q$14=$Q$8,TODAY()&gt;=$L$15-2)</formula>
    </cfRule>
  </conditionalFormatting>
  <conditionalFormatting sqref="E17">
    <cfRule type="expression" dxfId="6983" priority="63">
      <formula>$E17&lt;&gt;""</formula>
    </cfRule>
    <cfRule type="expression" dxfId="6982" priority="75">
      <formula>$E$16&lt;&gt;""</formula>
    </cfRule>
  </conditionalFormatting>
  <conditionalFormatting sqref="E16:F16">
    <cfRule type="expression" dxfId="6981" priority="62">
      <formula>E16&lt;&gt;""</formula>
    </cfRule>
    <cfRule type="expression" dxfId="6980" priority="65">
      <formula>OR($E$9+$G$9+$I$9=$G$8,$E$14+$G$14+$I$14=$I$8,TODAY()&gt;=$D$15-2)</formula>
    </cfRule>
    <cfRule type="expression" dxfId="6979" priority="70">
      <formula>$I$16=TODAY()</formula>
    </cfRule>
    <cfRule type="expression" dxfId="6978" priority="71">
      <formula>OR(D15&lt;=TODAY()-2,I17&lt;=TODAY()-2)</formula>
    </cfRule>
  </conditionalFormatting>
  <conditionalFormatting sqref="M16:N16">
    <cfRule type="expression" dxfId="6977" priority="61">
      <formula>$M$16&lt;&gt;""</formula>
    </cfRule>
    <cfRule type="expression" dxfId="6976" priority="66">
      <formula>Q16=TODAY()</formula>
    </cfRule>
    <cfRule type="expression" dxfId="6975" priority="68">
      <formula>OR(L15&lt;=TODAY()-2,Q17&lt;=TODAY()-2)</formula>
    </cfRule>
    <cfRule type="expression" dxfId="6974" priority="69">
      <formula>OR($M$9+$O$9+$Q$9=$Q$8,$M$14+$O$14+$Q$14=$Q$8,TODAY()&gt;=$L$27-2)</formula>
    </cfRule>
  </conditionalFormatting>
  <conditionalFormatting sqref="E17:F17">
    <cfRule type="expression" dxfId="6973" priority="64">
      <formula>OR(D15&lt;=TODAY()-2,I17&lt;=TODAY()-2)</formula>
    </cfRule>
    <cfRule type="expression" dxfId="6972" priority="73">
      <formula>OR($E$9+$G$9+$I$9=$I$8,$E$14+$G$14+$I$14=$I$8,TODAY()&gt;=$D$15-2)</formula>
    </cfRule>
  </conditionalFormatting>
  <conditionalFormatting sqref="Q4:Q5">
    <cfRule type="expression" dxfId="6971" priority="46">
      <formula>AND($Q$5&lt;&gt;"",TODAY()&gt;=$Q$5,$Q4="")</formula>
    </cfRule>
    <cfRule type="timePeriod" dxfId="6970" priority="53" timePeriod="tomorrow">
      <formula>FLOOR(Q4,1)=TODAY()+1</formula>
    </cfRule>
  </conditionalFormatting>
  <conditionalFormatting sqref="I16:I17">
    <cfRule type="expression" dxfId="6969" priority="44">
      <formula>AND($I$17&lt;&gt;"",TODAY()&gt;=$I$17,I16="")</formula>
    </cfRule>
    <cfRule type="timePeriod" dxfId="6968" priority="55" timePeriod="tomorrow">
      <formula>FLOOR(I16,1)=TODAY()+1</formula>
    </cfRule>
  </conditionalFormatting>
  <conditionalFormatting sqref="Q16:Q17">
    <cfRule type="expression" dxfId="6967" priority="42">
      <formula>AND($Q$17&lt;&gt;"",TODAY()&gt;=$Q$17,$Q16="")</formula>
    </cfRule>
    <cfRule type="timePeriod" dxfId="6966" priority="51" timePeriod="tomorrow">
      <formula>FLOOR(Q16,1)=TODAY()+1</formula>
    </cfRule>
  </conditionalFormatting>
  <conditionalFormatting sqref="I4">
    <cfRule type="expression" dxfId="6965" priority="39">
      <formula>$I$5&lt;&gt;""</formula>
    </cfRule>
    <cfRule type="expression" dxfId="6964" priority="40">
      <formula>$I$5&lt;&gt;""</formula>
    </cfRule>
  </conditionalFormatting>
  <conditionalFormatting sqref="I30">
    <cfRule type="cellIs" dxfId="6963" priority="3" operator="lessThan">
      <formula>1</formula>
    </cfRule>
  </conditionalFormatting>
  <conditionalFormatting sqref="G32:H33">
    <cfRule type="timePeriod" dxfId="6962" priority="12" timePeriod="today">
      <formula>FLOOR(G32,1)=TODAY()</formula>
    </cfRule>
  </conditionalFormatting>
  <conditionalFormatting sqref="Q30">
    <cfRule type="cellIs" dxfId="6961" priority="7" operator="lessThan">
      <formula>1</formula>
    </cfRule>
    <cfRule type="expression" dxfId="6960" priority="11">
      <formula>M30</formula>
    </cfRule>
  </conditionalFormatting>
  <conditionalFormatting sqref="O32:P32">
    <cfRule type="timePeriod" dxfId="6959" priority="10" timePeriod="today">
      <formula>FLOOR(O32,1)=TODAY()</formula>
    </cfRule>
  </conditionalFormatting>
  <conditionalFormatting sqref="O33:P33">
    <cfRule type="timePeriod" dxfId="6958" priority="9" timePeriod="today">
      <formula>FLOOR(O33,1)=TODAY()</formula>
    </cfRule>
  </conditionalFormatting>
  <conditionalFormatting sqref="Q29">
    <cfRule type="cellIs" dxfId="6957" priority="8" operator="lessThan">
      <formula>1</formula>
    </cfRule>
  </conditionalFormatting>
  <conditionalFormatting sqref="Q32">
    <cfRule type="cellIs" dxfId="6956" priority="6" operator="lessThan">
      <formula>1</formula>
    </cfRule>
  </conditionalFormatting>
  <conditionalFormatting sqref="Q33">
    <cfRule type="cellIs" dxfId="6955" priority="5" operator="lessThan">
      <formula>1</formula>
    </cfRule>
  </conditionalFormatting>
  <conditionalFormatting sqref="I29">
    <cfRule type="cellIs" dxfId="6954" priority="4" operator="lessThan">
      <formula>1</formula>
    </cfRule>
  </conditionalFormatting>
  <conditionalFormatting sqref="I32">
    <cfRule type="cellIs" dxfId="6953" priority="2" operator="lessThan">
      <formula>1</formula>
    </cfRule>
  </conditionalFormatting>
  <conditionalFormatting sqref="I33">
    <cfRule type="cellIs" dxfId="6952" priority="1" operator="lessThan">
      <formula>1</formula>
    </cfRule>
  </conditionalFormatting>
  <dataValidations count="2">
    <dataValidation type="list" allowBlank="1" showInputMessage="1" showErrorMessage="1" sqref="E5:F5 M5:N5 E17:F17 M17:N17" xr:uid="{3EEF9FF9-F553-4D5E-837D-A75FA75C59FB}">
      <formula1>Mâles</formula1>
    </dataValidation>
    <dataValidation type="list" allowBlank="1" showInputMessage="1" showErrorMessage="1" sqref="E4:F4 M4:N4 E16:F16 M16:N16" xr:uid="{A7CA0749-F873-4360-B1C9-6D5ABA6992FB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16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80F5BD-5587-4C97-9509-D04DA89EFA47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73902944-E910-40C5-A5F2-2013B218D04F}">
          <x14:formula1>
            <xm:f>Liste!$G$2:$G$6</xm:f>
          </x14:formula1>
          <xm:sqref>F9 N9 N21 F21</xm:sqref>
        </x14:dataValidation>
        <x14:dataValidation type="list" allowBlank="1" showInputMessage="1" showErrorMessage="1" xr:uid="{84D827CC-BAE2-46D5-BC3C-6F73EB7220A2}">
          <x14:formula1>
            <xm:f>Liste!$F$2:$F$6</xm:f>
          </x14:formula1>
          <xm:sqref>H9 P9 P21 H21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D25" sqref="D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6951" priority="411" timePeriod="today">
      <formula>FLOOR(F7,1)=TODAY()</formula>
    </cfRule>
  </conditionalFormatting>
  <conditionalFormatting sqref="F19">
    <cfRule type="timePeriod" dxfId="6950" priority="410" timePeriod="today">
      <formula>FLOOR(F19,1)=TODAY()</formula>
    </cfRule>
  </conditionalFormatting>
  <conditionalFormatting sqref="D38 G38">
    <cfRule type="timePeriod" dxfId="6949" priority="409" timePeriod="today">
      <formula>FLOOR(D38,1)=TODAY()</formula>
    </cfRule>
  </conditionalFormatting>
  <conditionalFormatting sqref="D49 G49 E44:F44 D42:E42 F41 H41">
    <cfRule type="timePeriod" dxfId="6948" priority="406" timePeriod="today">
      <formula>FLOOR(D41,1)=TODAY()</formula>
    </cfRule>
  </conditionalFormatting>
  <conditionalFormatting sqref="H41:I41">
    <cfRule type="expression" dxfId="6947" priority="405">
      <formula>D41</formula>
    </cfRule>
  </conditionalFormatting>
  <conditionalFormatting sqref="D41">
    <cfRule type="timePeriod" dxfId="6946" priority="404" timePeriod="today">
      <formula>FLOOR(D41,1)=TODAY()</formula>
    </cfRule>
  </conditionalFormatting>
  <conditionalFormatting sqref="N7">
    <cfRule type="timePeriod" dxfId="6945" priority="403" timePeriod="today">
      <formula>FLOOR(N7,1)=TODAY()</formula>
    </cfRule>
  </conditionalFormatting>
  <conditionalFormatting sqref="N19">
    <cfRule type="timePeriod" dxfId="6944" priority="402" timePeriod="today">
      <formula>FLOOR(N19,1)=TODAY()</formula>
    </cfRule>
  </conditionalFormatting>
  <conditionalFormatting sqref="Q20">
    <cfRule type="expression" dxfId="6943" priority="401">
      <formula>O20=(M21+O21+Q21)</formula>
    </cfRule>
  </conditionalFormatting>
  <conditionalFormatting sqref="D7">
    <cfRule type="timePeriod" dxfId="6942" priority="287" timePeriod="today">
      <formula>FLOOR(D7,1)=TODAY()</formula>
    </cfRule>
    <cfRule type="expression" dxfId="6941" priority="391">
      <formula>AND(D7&gt;=TODAY(),D7&lt;=TODAY()+1)</formula>
    </cfRule>
  </conditionalFormatting>
  <conditionalFormatting sqref="D7:E7">
    <cfRule type="expression" dxfId="6940" priority="247">
      <formula>$H7&lt;&gt;""</formula>
    </cfRule>
    <cfRule type="expression" dxfId="6939" priority="400">
      <formula>AND(TODAY()&gt;=$D$6+4,$H$7&lt;&gt;"")</formula>
    </cfRule>
  </conditionalFormatting>
  <conditionalFormatting sqref="D8:E8">
    <cfRule type="expression" dxfId="6938" priority="390">
      <formula>$I8&lt;&gt;""</formula>
    </cfRule>
    <cfRule type="timePeriod" dxfId="6937" priority="396" timePeriod="today">
      <formula>FLOOR(D8,1)=TODAY()</formula>
    </cfRule>
    <cfRule type="expression" dxfId="6936" priority="397">
      <formula>AND(D8&gt;=TODAY(),D8&lt;=TODAY()+1)</formula>
    </cfRule>
    <cfRule type="expression" dxfId="6935" priority="398">
      <formula>$H$7&lt;&gt;""</formula>
    </cfRule>
    <cfRule type="expression" dxfId="6934" priority="399">
      <formula>($E$9+$G$9+$I$9)=$G$8</formula>
    </cfRule>
  </conditionalFormatting>
  <conditionalFormatting sqref="E10:F10">
    <cfRule type="expression" dxfId="6933" priority="216">
      <formula>AND(SUM(E9,G9,I9)&lt;&gt;0,SUM(E9,G9,I9)=G8)</formula>
    </cfRule>
    <cfRule type="expression" dxfId="6932" priority="392">
      <formula>$H10&lt;&gt;""</formula>
    </cfRule>
    <cfRule type="timePeriod" dxfId="6931" priority="393" timePeriod="today">
      <formula>FLOOR(E10,1)=TODAY()</formula>
    </cfRule>
    <cfRule type="expression" dxfId="6930" priority="394">
      <formula>AND(E10&gt;=TODAY(),E10&lt;=TODAY()+1)</formula>
    </cfRule>
    <cfRule type="expression" dxfId="6929" priority="395">
      <formula>$I$8&lt;&gt;""</formula>
    </cfRule>
  </conditionalFormatting>
  <conditionalFormatting sqref="D12:I12">
    <cfRule type="timePeriod" dxfId="6928" priority="103" timePeriod="tomorrow">
      <formula>FLOOR(D12,1)=TODAY()+1</formula>
    </cfRule>
    <cfRule type="expression" dxfId="6927" priority="104">
      <formula>D$13&lt;&gt;""</formula>
    </cfRule>
    <cfRule type="expression" dxfId="6926" priority="105">
      <formula>D$12&lt;=TODAY()</formula>
    </cfRule>
  </conditionalFormatting>
  <conditionalFormatting sqref="D13:I13">
    <cfRule type="expression" dxfId="6925" priority="153">
      <formula>AND(D11&lt;&gt;"",YEAR($D11)=2019)</formula>
    </cfRule>
    <cfRule type="expression" dxfId="6924" priority="246">
      <formula>AND(D11&lt;&gt;"",YEAR($D11)=2020)</formula>
    </cfRule>
    <cfRule type="expression" dxfId="6923" priority="385">
      <formula>AND($D$11&lt;&gt;"",YEAR($D11)=2021)</formula>
    </cfRule>
    <cfRule type="expression" dxfId="6922" priority="386">
      <formula>AND(D11&lt;&gt;"",YEAR($D11)=2022)</formula>
    </cfRule>
    <cfRule type="expression" dxfId="6921" priority="387">
      <formula>AND(D11&lt;&gt;"",YEAR($D11)=2023)</formula>
    </cfRule>
    <cfRule type="expression" dxfId="6920" priority="388">
      <formula>AND(D11&lt;&gt;"",YEAR($D11)=2018)</formula>
    </cfRule>
  </conditionalFormatting>
  <conditionalFormatting sqref="D15">
    <cfRule type="expression" dxfId="6919" priority="120">
      <formula>AND(D15&gt;=TODAY(),D15&lt;=TODAY()+2)</formula>
    </cfRule>
    <cfRule type="expression" dxfId="6918" priority="145">
      <formula>AND(TODAY()&gt;=$H$10+6,TODAY()&lt;=$D$15-2)</formula>
    </cfRule>
  </conditionalFormatting>
  <conditionalFormatting sqref="I15">
    <cfRule type="cellIs" dxfId="6917" priority="295" operator="lessThan">
      <formula>1</formula>
    </cfRule>
  </conditionalFormatting>
  <conditionalFormatting sqref="I15">
    <cfRule type="expression" dxfId="6916" priority="384">
      <formula>IF(AND(E14="",G14="",I14="",(D11:I11)=""),"",IF(E14+G14+I14&lt;&gt;SUM(D11:I11),G15&lt;=TODAY()))</formula>
    </cfRule>
  </conditionalFormatting>
  <conditionalFormatting sqref="H7:I7">
    <cfRule type="expression" dxfId="6915" priority="381">
      <formula>$D8&lt;&gt;""</formula>
    </cfRule>
    <cfRule type="expression" dxfId="6914" priority="382">
      <formula>AND(H7="",D7&lt;&gt;"",D7&lt;=TODAY())</formula>
    </cfRule>
    <cfRule type="timePeriod" dxfId="6913" priority="383" timePeriod="today">
      <formula>FLOOR(H7,1)=TODAY()</formula>
    </cfRule>
  </conditionalFormatting>
  <conditionalFormatting sqref="I8">
    <cfRule type="expression" dxfId="6912" priority="380">
      <formula>G8=(E9+G9+I9)</formula>
    </cfRule>
  </conditionalFormatting>
  <conditionalFormatting sqref="H10">
    <cfRule type="expression" dxfId="6911" priority="376">
      <formula>(E9+G9+I9)=G8</formula>
    </cfRule>
  </conditionalFormatting>
  <conditionalFormatting sqref="H10:I10">
    <cfRule type="expression" dxfId="6910" priority="377">
      <formula>AND(H10="",E10&lt;&gt;"",E10&lt;=TODAY())</formula>
    </cfRule>
    <cfRule type="notContainsBlanks" dxfId="6909" priority="378">
      <formula>LEN(TRIM(H10))&gt;0</formula>
    </cfRule>
    <cfRule type="expression" dxfId="6908" priority="379">
      <formula>E10=TODAY()</formula>
    </cfRule>
  </conditionalFormatting>
  <conditionalFormatting sqref="D19">
    <cfRule type="timePeriod" dxfId="6907" priority="285" timePeriod="today">
      <formula>FLOOR(D19,1)=TODAY()</formula>
    </cfRule>
    <cfRule type="expression" dxfId="6906" priority="363">
      <formula>AND(D19&gt;=TODAY(),D19&lt;=TODAY()+1)</formula>
    </cfRule>
  </conditionalFormatting>
  <conditionalFormatting sqref="D19:E19">
    <cfRule type="expression" dxfId="6905" priority="277">
      <formula>$H19&lt;&gt;""</formula>
    </cfRule>
    <cfRule type="expression" dxfId="6904" priority="371">
      <formula>AND(TODAY()&gt;=$D$18+4,$H$19&lt;&gt;"")</formula>
    </cfRule>
  </conditionalFormatting>
  <conditionalFormatting sqref="D20">
    <cfRule type="expression" dxfId="6903" priority="370">
      <formula>AND(D20&gt;=TODAY(),D20&lt;=TODAY()+1)</formula>
    </cfRule>
  </conditionalFormatting>
  <conditionalFormatting sqref="D20:E20">
    <cfRule type="expression" dxfId="6902" priority="368">
      <formula>$I20&lt;&gt;""</formula>
    </cfRule>
    <cfRule type="timePeriod" dxfId="6901" priority="369" timePeriod="today">
      <formula>FLOOR(D20,1)=TODAY()</formula>
    </cfRule>
    <cfRule type="expression" dxfId="6900" priority="372">
      <formula>$H$19&lt;&gt;""</formula>
    </cfRule>
    <cfRule type="expression" dxfId="6899" priority="373">
      <formula>($E$21+$G$21+$I$21)=$G$20</formula>
    </cfRule>
  </conditionalFormatting>
  <conditionalFormatting sqref="E22:F22">
    <cfRule type="expression" dxfId="6898" priority="294">
      <formula>AND(SUM(E21,G21,I21)&lt;&gt;0,SUM(E21,G21,I21)=G20)</formula>
    </cfRule>
    <cfRule type="expression" dxfId="6897" priority="364">
      <formula>$H22&lt;&gt;""</formula>
    </cfRule>
    <cfRule type="timePeriod" dxfId="6896" priority="365" timePeriod="today">
      <formula>FLOOR(E22,1)=TODAY()</formula>
    </cfRule>
    <cfRule type="expression" dxfId="6895" priority="366">
      <formula>AND(E22&gt;=TODAY(),E22&lt;=TODAY()+1)</formula>
    </cfRule>
    <cfRule type="expression" dxfId="6894" priority="367">
      <formula>$I$20&lt;&gt;""</formula>
    </cfRule>
  </conditionalFormatting>
  <conditionalFormatting sqref="D24:I24">
    <cfRule type="timePeriod" dxfId="6893" priority="127" timePeriod="tomorrow">
      <formula>FLOOR(D24,1)=TODAY()+1</formula>
    </cfRule>
    <cfRule type="expression" dxfId="6892" priority="132">
      <formula>D$24&lt;=TODAY()</formula>
    </cfRule>
  </conditionalFormatting>
  <conditionalFormatting sqref="D24:I24">
    <cfRule type="expression" dxfId="6891" priority="97">
      <formula>D$25&lt;&gt;""</formula>
    </cfRule>
  </conditionalFormatting>
  <conditionalFormatting sqref="D25:I25">
    <cfRule type="expression" dxfId="6890" priority="184">
      <formula>AND(D23&lt;&gt;"",YEAR($D23)=2018)</formula>
    </cfRule>
    <cfRule type="expression" dxfId="6889" priority="251">
      <formula>AND(D23&lt;&gt;"",YEAR($D23)=2019)</formula>
    </cfRule>
    <cfRule type="expression" dxfId="6888" priority="358">
      <formula>AND(D23&lt;&gt;"",YEAR($D23)=2020)</formula>
    </cfRule>
    <cfRule type="expression" dxfId="6887" priority="359">
      <formula>AND(D23&lt;&gt;"",YEAR($D23)=2021)</formula>
    </cfRule>
    <cfRule type="expression" dxfId="6886" priority="360">
      <formula>AND(D23&lt;&gt;"",YEAR($D23)=2022)</formula>
    </cfRule>
    <cfRule type="expression" dxfId="6885" priority="361">
      <formula>AND(D23&lt;&gt;"",YEAR($D23)=2023)</formula>
    </cfRule>
  </conditionalFormatting>
  <conditionalFormatting sqref="D27">
    <cfRule type="expression" dxfId="6884" priority="118">
      <formula>AND(D27&gt;=TODAY(),D27&lt;=TODAY()+2)</formula>
    </cfRule>
    <cfRule type="expression" dxfId="6883" priority="129">
      <formula>AND(TODAY()&gt;=$H$22+6,TODAY()&lt;=$D$27-2)</formula>
    </cfRule>
  </conditionalFormatting>
  <conditionalFormatting sqref="H19">
    <cfRule type="timePeriod" dxfId="6882" priority="356" timePeriod="today">
      <formula>FLOOR(H19,1)=TODAY()</formula>
    </cfRule>
  </conditionalFormatting>
  <conditionalFormatting sqref="H19:I19">
    <cfRule type="expression" dxfId="6881" priority="354">
      <formula>$D20&lt;&gt;""</formula>
    </cfRule>
    <cfRule type="expression" dxfId="6880" priority="355">
      <formula>AND(H19="",D19&lt;&gt;"",D19&lt;=TODAY())</formula>
    </cfRule>
  </conditionalFormatting>
  <conditionalFormatting sqref="I20">
    <cfRule type="expression" dxfId="6879" priority="353">
      <formula>G20=(E21+G21+I21)</formula>
    </cfRule>
  </conditionalFormatting>
  <conditionalFormatting sqref="H22:I22">
    <cfRule type="expression" dxfId="6878" priority="349">
      <formula>(E21+G21+I21)=G20</formula>
    </cfRule>
    <cfRule type="expression" dxfId="6877" priority="350">
      <formula>AND(H22="",E22&lt;&gt;"",E22&lt;=TODAY())</formula>
    </cfRule>
    <cfRule type="notContainsBlanks" dxfId="6876" priority="351">
      <formula>LEN(TRIM(H22))&gt;0</formula>
    </cfRule>
    <cfRule type="expression" dxfId="6875" priority="352">
      <formula>E22=TODAY()</formula>
    </cfRule>
  </conditionalFormatting>
  <conditionalFormatting sqref="I27">
    <cfRule type="cellIs" dxfId="6874" priority="347" operator="lessThan">
      <formula>1</formula>
    </cfRule>
  </conditionalFormatting>
  <conditionalFormatting sqref="I27">
    <cfRule type="expression" dxfId="6873" priority="348">
      <formula>IF(AND(E26="",G26="",I26="",(D23:I23)=""),"",IF(E26+G26+I26&lt;&gt;SUM(D23:I23),G27&lt;=TODAY()))</formula>
    </cfRule>
  </conditionalFormatting>
  <conditionalFormatting sqref="L7">
    <cfRule type="timePeriod" dxfId="6872" priority="284" timePeriod="today">
      <formula>FLOOR(L7,1)=TODAY()</formula>
    </cfRule>
    <cfRule type="expression" dxfId="6871" priority="293">
      <formula>AND(L7&gt;=TODAY(),L7&lt;=TODAY()+1)</formula>
    </cfRule>
  </conditionalFormatting>
  <conditionalFormatting sqref="L7:M7">
    <cfRule type="expression" dxfId="6870" priority="278">
      <formula>$P7&lt;&gt;""</formula>
    </cfRule>
    <cfRule type="expression" dxfId="6869" priority="343">
      <formula>AND(TODAY()&gt;=$L$6+4,$P$7&lt;&gt;"")</formula>
    </cfRule>
  </conditionalFormatting>
  <conditionalFormatting sqref="L8">
    <cfRule type="expression" dxfId="6868" priority="342">
      <formula>AND(L8&gt;=TODAY(),L8&lt;=TODAY()+1)</formula>
    </cfRule>
  </conditionalFormatting>
  <conditionalFormatting sqref="L8:M8">
    <cfRule type="expression" dxfId="6867" priority="340">
      <formula>$O7&lt;&gt;""</formula>
    </cfRule>
    <cfRule type="timePeriod" dxfId="6866" priority="341" timePeriod="today">
      <formula>FLOOR(L8,1)=TODAY()</formula>
    </cfRule>
    <cfRule type="expression" dxfId="6865" priority="344">
      <formula>$P$7&lt;&gt;""</formula>
    </cfRule>
    <cfRule type="expression" dxfId="6864" priority="345">
      <formula>($M$9+$O$9+$Q$9)=$O$8</formula>
    </cfRule>
  </conditionalFormatting>
  <conditionalFormatting sqref="M10:N10">
    <cfRule type="expression" dxfId="6863" priority="291">
      <formula>"ET(SOMME(M8;O8;Q8)&lt;&gt;0;SOMME(M8;O8;Q9)=O7)  "</formula>
    </cfRule>
    <cfRule type="expression" dxfId="6862" priority="336">
      <formula>$P10&lt;&gt;""</formula>
    </cfRule>
    <cfRule type="timePeriod" dxfId="6861" priority="337" timePeriod="today">
      <formula>FLOOR(M10,1)=TODAY()</formula>
    </cfRule>
    <cfRule type="expression" dxfId="6860" priority="338">
      <formula>AND(M10&gt;=TODAY(),M10&lt;=TODAY()+1)</formula>
    </cfRule>
    <cfRule type="expression" dxfId="6859" priority="339">
      <formula>$Q$8&lt;&gt;""</formula>
    </cfRule>
  </conditionalFormatting>
  <conditionalFormatting sqref="L13:Q13">
    <cfRule type="expression" dxfId="6858" priority="173">
      <formula>AND(L11&lt;&gt;"",YEAR($L11)=2018)</formula>
    </cfRule>
    <cfRule type="expression" dxfId="6857" priority="233">
      <formula>AND(L11&lt;&gt;"",YEAR($L11)=2019)</formula>
    </cfRule>
    <cfRule type="expression" dxfId="6856" priority="332">
      <formula>AND(L11&lt;&gt;"",YEAR($L11)=2020)</formula>
    </cfRule>
    <cfRule type="expression" dxfId="6855" priority="333">
      <formula>AND(L11&lt;&gt;"",YEAR($L11)=2021)</formula>
    </cfRule>
    <cfRule type="expression" dxfId="6854" priority="334">
      <formula>AND(L11&lt;&gt;"",YEAR($L11)=2022)</formula>
    </cfRule>
    <cfRule type="expression" dxfId="6853" priority="335">
      <formula>AND(L11&lt;&gt;"",YEAR($L11)=2023)</formula>
    </cfRule>
  </conditionalFormatting>
  <conditionalFormatting sqref="L15">
    <cfRule type="expression" dxfId="6852" priority="119">
      <formula>AND(L15&gt;=TODAY(),L15&lt;=TODAY()+2)</formula>
    </cfRule>
    <cfRule type="expression" dxfId="6851" priority="133">
      <formula>AND(TODAY()&gt;=$P$10+6,TODAY()&lt;=$L$15-2)</formula>
    </cfRule>
  </conditionalFormatting>
  <conditionalFormatting sqref="P7">
    <cfRule type="timePeriod" dxfId="6850" priority="330" timePeriod="today">
      <formula>FLOOR(P7,1)=TODAY()</formula>
    </cfRule>
  </conditionalFormatting>
  <conditionalFormatting sqref="P7:Q7">
    <cfRule type="expression" dxfId="6849" priority="328">
      <formula>$L8&lt;&gt;""</formula>
    </cfRule>
    <cfRule type="expression" dxfId="6848" priority="329">
      <formula>AND(P7="",L7&lt;&gt;"",L7&lt;=TODAY())</formula>
    </cfRule>
  </conditionalFormatting>
  <conditionalFormatting sqref="Q8">
    <cfRule type="expression" dxfId="6847" priority="327">
      <formula>O8=(M9+O9+Q9)</formula>
    </cfRule>
  </conditionalFormatting>
  <conditionalFormatting sqref="P10:Q10">
    <cfRule type="expression" dxfId="6846" priority="323">
      <formula>(M9+O9+Q9)=O8</formula>
    </cfRule>
    <cfRule type="expression" dxfId="6845" priority="324">
      <formula>AND(P10="",M10&lt;&gt;"",M10&lt;=TODAY())</formula>
    </cfRule>
    <cfRule type="notContainsBlanks" dxfId="6844" priority="325">
      <formula>LEN(TRIM(P10))&gt;0</formula>
    </cfRule>
    <cfRule type="expression" dxfId="6843" priority="326">
      <formula>M10=TODAY()</formula>
    </cfRule>
  </conditionalFormatting>
  <conditionalFormatting sqref="Q15">
    <cfRule type="cellIs" dxfId="6842" priority="321" operator="lessThan">
      <formula>1</formula>
    </cfRule>
  </conditionalFormatting>
  <conditionalFormatting sqref="Q15">
    <cfRule type="expression" dxfId="6841" priority="322">
      <formula>IF(AND(M14="",O14="",Q14="",(L11:Q11)=""),"",IF(M14+O14+Q14&lt;&gt;SUM(L11:Q11),O15&lt;=TODAY()))</formula>
    </cfRule>
  </conditionalFormatting>
  <conditionalFormatting sqref="L19">
    <cfRule type="timePeriod" dxfId="6840" priority="283" timePeriod="today">
      <formula>FLOOR(L19,1)=TODAY()</formula>
    </cfRule>
    <cfRule type="expression" dxfId="6839" priority="290">
      <formula>AND(L19&gt;=TODAY(),L19&lt;=TODAY()+1)</formula>
    </cfRule>
  </conditionalFormatting>
  <conditionalFormatting sqref="L19:M19">
    <cfRule type="expression" dxfId="6838" priority="276">
      <formula>$P19&lt;&gt;""</formula>
    </cfRule>
    <cfRule type="expression" dxfId="6837" priority="317">
      <formula>AND(TODAY()&gt;=$L$18+4,$P$19&lt;&gt;"")</formula>
    </cfRule>
  </conditionalFormatting>
  <conditionalFormatting sqref="L20:M20">
    <cfRule type="expression" dxfId="6836" priority="314">
      <formula>$Q20&lt;&gt;""</formula>
    </cfRule>
    <cfRule type="timePeriod" dxfId="6835" priority="315" timePeriod="today">
      <formula>FLOOR(L20,1)=TODAY()</formula>
    </cfRule>
    <cfRule type="expression" dxfId="6834" priority="316">
      <formula>AND(L20&gt;=TODAY(),L20&lt;=TODAY()+1)</formula>
    </cfRule>
    <cfRule type="expression" dxfId="6833" priority="318">
      <formula>$P$19&lt;&gt;""</formula>
    </cfRule>
    <cfRule type="expression" dxfId="6832" priority="319">
      <formula>($M$21+$O$21+$Q$21)=$O$20</formula>
    </cfRule>
  </conditionalFormatting>
  <conditionalFormatting sqref="M22:N22">
    <cfRule type="expression" dxfId="6831" priority="288">
      <formula>AND(SUM(M21,O21,Q21)&lt;&gt;0,SUM(M21,O21,Q21)=O20)</formula>
    </cfRule>
    <cfRule type="expression" dxfId="6830" priority="310">
      <formula>$P22&lt;&gt;""</formula>
    </cfRule>
    <cfRule type="timePeriod" dxfId="6829" priority="311" timePeriod="today">
      <formula>FLOOR(M22,1)=TODAY()</formula>
    </cfRule>
    <cfRule type="expression" dxfId="6828" priority="312">
      <formula>AND(M22&gt;=TODAY(),M22&lt;=TODAY()+1)</formula>
    </cfRule>
    <cfRule type="expression" dxfId="6827" priority="313">
      <formula>$Q$20&lt;&gt;""</formula>
    </cfRule>
  </conditionalFormatting>
  <conditionalFormatting sqref="L25:Q25">
    <cfRule type="expression" dxfId="6826" priority="147">
      <formula>AND(L23&lt;&gt;"",YEAR($L23)=2023)</formula>
    </cfRule>
    <cfRule type="expression" dxfId="6825" priority="220">
      <formula>AND(L23&lt;&gt;"",YEAR($L23)=2022)</formula>
    </cfRule>
    <cfRule type="expression" dxfId="6824" priority="306">
      <formula>AND(L23&lt;&gt;"",YEAR($L23)=2021)</formula>
    </cfRule>
    <cfRule type="expression" dxfId="6823" priority="307">
      <formula>AND(L23&lt;&gt;"",YEAR($L23)=2020)</formula>
    </cfRule>
    <cfRule type="expression" dxfId="6822" priority="308">
      <formula>AND(L23&lt;&gt;"",YEAR($L23)=2019)</formula>
    </cfRule>
    <cfRule type="expression" dxfId="6821" priority="309">
      <formula>AND(L23&lt;&gt;"",YEAR($L23)=2018)</formula>
    </cfRule>
  </conditionalFormatting>
  <conditionalFormatting sqref="L27">
    <cfRule type="expression" dxfId="6820" priority="121">
      <formula>AND(L27&gt;=TODAY(),L27&lt;=TODAY()+2)</formula>
    </cfRule>
    <cfRule type="expression" dxfId="6819" priority="169">
      <formula>AND(TODAY()&gt;=$P$22+6,TODAY()&lt;=$L$27-2)</formula>
    </cfRule>
  </conditionalFormatting>
  <conditionalFormatting sqref="P19">
    <cfRule type="timePeriod" dxfId="6818" priority="304" timePeriod="today">
      <formula>FLOOR(P19,1)=TODAY()</formula>
    </cfRule>
  </conditionalFormatting>
  <conditionalFormatting sqref="P19:Q19">
    <cfRule type="expression" dxfId="6817" priority="302">
      <formula>$L20&lt;&gt;""</formula>
    </cfRule>
    <cfRule type="expression" dxfId="6816" priority="303">
      <formula>AND(P19="",L19&lt;&gt;"",L19&lt;=TODAY())</formula>
    </cfRule>
  </conditionalFormatting>
  <conditionalFormatting sqref="P22:Q22">
    <cfRule type="expression" dxfId="6815" priority="298">
      <formula>(M21+O21+Q21)=O20</formula>
    </cfRule>
    <cfRule type="expression" dxfId="6814" priority="299">
      <formula>AND(P22="",M22&lt;&gt;"",M22&lt;=TODAY())</formula>
    </cfRule>
    <cfRule type="notContainsBlanks" dxfId="6813" priority="300">
      <formula>LEN(TRIM(P22))&gt;0</formula>
    </cfRule>
    <cfRule type="expression" dxfId="6812" priority="301">
      <formula>M22=TODAY()</formula>
    </cfRule>
  </conditionalFormatting>
  <conditionalFormatting sqref="Q27">
    <cfRule type="cellIs" dxfId="6811" priority="296" operator="lessThan">
      <formula>1</formula>
    </cfRule>
  </conditionalFormatting>
  <conditionalFormatting sqref="Q27">
    <cfRule type="expression" dxfId="6810" priority="297">
      <formula>IF(AND(M26="",O26="",Q26="",(L23:Q23)=""),"",IF(M26+O26+Q26&lt;&gt;SUM(L23:Q23),O27&lt;=TODAY()))</formula>
    </cfRule>
  </conditionalFormatting>
  <conditionalFormatting sqref="D6:I15">
    <cfRule type="expression" dxfId="6809" priority="201">
      <formula>AND(($E$14+$G$14+$I$14)&lt;&gt;"",COUNTA($D$11:$I$11)&gt;0,COUNTA($D$11:$I$11)=($E$14+$G$14+$I$14))</formula>
    </cfRule>
  </conditionalFormatting>
  <conditionalFormatting sqref="D18:I27">
    <cfRule type="expression" dxfId="6808" priority="148">
      <formula>AND(($E$26+$G$26+$I$26)&lt;&gt;"",COUNTA($D$23:$I$23)&gt;0,COUNTA($D$23:$I$23)=($E$26+$G$26+$I$26))</formula>
    </cfRule>
  </conditionalFormatting>
  <conditionalFormatting sqref="L12:Q12">
    <cfRule type="timePeriod" dxfId="6807" priority="134" timePeriod="tomorrow">
      <formula>FLOOR(L12,1)=TODAY()+1</formula>
    </cfRule>
    <cfRule type="expression" dxfId="6806" priority="136">
      <formula>L$12&lt;=TODAY()</formula>
    </cfRule>
  </conditionalFormatting>
  <conditionalFormatting sqref="L12:Q12">
    <cfRule type="expression" dxfId="6805" priority="91">
      <formula>L$13&lt;&gt;""</formula>
    </cfRule>
  </conditionalFormatting>
  <conditionalFormatting sqref="L6:Q15">
    <cfRule type="expression" dxfId="6804" priority="150">
      <formula>AND(($M$14+$O$14+$Q$14)&lt;&gt;"",COUNTA($L$11:$Q$11)&gt;0,COUNTA($L$11:$Q$11)=($M$14+$O$14+$Q$14))</formula>
    </cfRule>
  </conditionalFormatting>
  <conditionalFormatting sqref="L24:Q24">
    <cfRule type="expression" dxfId="6803" priority="123">
      <formula>L$24&lt;=TODAY()</formula>
    </cfRule>
    <cfRule type="timePeriod" dxfId="6802" priority="160" timePeriod="tomorrow">
      <formula>FLOOR(L24,1)=TODAY()+1</formula>
    </cfRule>
  </conditionalFormatting>
  <conditionalFormatting sqref="L24:Q24">
    <cfRule type="expression" dxfId="6801" priority="85">
      <formula>L$25&lt;&gt;""</formula>
    </cfRule>
  </conditionalFormatting>
  <conditionalFormatting sqref="L18:Q27">
    <cfRule type="expression" dxfId="6800" priority="146">
      <formula>AND(($M$26+$O$26+$Q$26)&lt;&gt;"",COUNTA($L$23:$Q$23)&gt;0,COUNTA($L$23:$Q$23)=($M$26+$O$26+$Q$26))</formula>
    </cfRule>
  </conditionalFormatting>
  <conditionalFormatting sqref="D6:I10">
    <cfRule type="expression" dxfId="6799" priority="144">
      <formula>AND($E$9&lt;&gt;"",$G$9&lt;&gt;"",$I$9&lt;&gt;"",$G$8&lt;&gt;"",$E$9+$G$9+$I$9=$G$8)</formula>
    </cfRule>
  </conditionalFormatting>
  <conditionalFormatting sqref="D18:I22">
    <cfRule type="expression" dxfId="6798" priority="141">
      <formula>AND($E$21&lt;&gt;"",$G$21&lt;&gt;"",$I$21&lt;&gt;"",$G$20&lt;&gt;"",$E$21+$G$21+$I$21=$G$20)</formula>
    </cfRule>
  </conditionalFormatting>
  <conditionalFormatting sqref="L6:Q10">
    <cfRule type="expression" dxfId="6797" priority="143">
      <formula>AND($M$9&lt;&gt;"",$O$9&lt;&gt;"",$Q$9&lt;&gt;"",$O$8&lt;&gt;"",$M$9+$O$9+$Q$9=$O$8)</formula>
    </cfRule>
  </conditionalFormatting>
  <conditionalFormatting sqref="L18:Q22">
    <cfRule type="expression" dxfId="6796" priority="139">
      <formula>AND($M$21&lt;&gt;"",$O$21&lt;&gt;"",$Q$21&lt;&gt;"",$O$20&lt;&gt;"",$M$21+$O$21+$Q$21=$O$20)</formula>
    </cfRule>
  </conditionalFormatting>
  <conditionalFormatting sqref="M5:N5">
    <cfRule type="expression" dxfId="6795" priority="78">
      <formula>$M$5&lt;&gt;""</formula>
    </cfRule>
    <cfRule type="expression" dxfId="6794" priority="83">
      <formula>OR(D27&lt;=TODAY()-2,Q5&lt;=TODAY()-2)</formula>
    </cfRule>
    <cfRule type="expression" dxfId="6793" priority="280">
      <formula>$M$4&lt;&gt;""</formula>
    </cfRule>
    <cfRule type="expression" dxfId="6792" priority="282">
      <formula>OR($E$21+$G$21+$I$21=$I$20,$E$26+$G$26+$I$26=$I$20,TODAY()&gt;=$D$27-2)</formula>
    </cfRule>
  </conditionalFormatting>
  <conditionalFormatting sqref="D6">
    <cfRule type="expression" dxfId="6791" priority="217">
      <formula>$D$6&lt;&gt;""</formula>
    </cfRule>
    <cfRule type="expression" dxfId="6790" priority="249">
      <formula>$I$5&lt;&gt;""</formula>
    </cfRule>
    <cfRule type="expression" dxfId="6789" priority="375">
      <formula>$D7=TODAY()</formula>
    </cfRule>
  </conditionalFormatting>
  <conditionalFormatting sqref="L6">
    <cfRule type="expression" dxfId="6788" priority="214">
      <formula>$L6&lt;&gt;""</formula>
    </cfRule>
    <cfRule type="expression" dxfId="6787" priority="244">
      <formula>$Q$4&lt;&gt;""</formula>
    </cfRule>
    <cfRule type="expression" dxfId="6786" priority="346">
      <formula>$L$7=TODAY()</formula>
    </cfRule>
  </conditionalFormatting>
  <conditionalFormatting sqref="D18">
    <cfRule type="expression" dxfId="6785" priority="265">
      <formula>$D$18&lt;&gt;""</formula>
    </cfRule>
    <cfRule type="expression" dxfId="6784" priority="357">
      <formula>$I16&lt;&gt;""</formula>
    </cfRule>
  </conditionalFormatting>
  <conditionalFormatting sqref="L18">
    <cfRule type="expression" dxfId="6783" priority="213">
      <formula>$L18&lt;&gt;""</formula>
    </cfRule>
    <cfRule type="expression" dxfId="6782" priority="231">
      <formula>$Q$16&lt;&gt;""</formula>
    </cfRule>
    <cfRule type="expression" dxfId="6781" priority="320">
      <formula>$L$19=TODAY()</formula>
    </cfRule>
  </conditionalFormatting>
  <conditionalFormatting sqref="E5">
    <cfRule type="expression" dxfId="6780" priority="271">
      <formula>$E5&lt;&gt;""</formula>
    </cfRule>
    <cfRule type="expression" dxfId="6779" priority="281">
      <formula>$E$4&lt;&gt;""</formula>
    </cfRule>
  </conditionalFormatting>
  <conditionalFormatting sqref="M6:Q6">
    <cfRule type="expression" dxfId="6778" priority="180">
      <formula>AND($P$7="",L6&lt;&gt;"",M6="")</formula>
    </cfRule>
  </conditionalFormatting>
  <conditionalFormatting sqref="D11">
    <cfRule type="expression" dxfId="6777" priority="102">
      <formula>IF($I8&gt;=1,$H$10,"")</formula>
    </cfRule>
  </conditionalFormatting>
  <conditionalFormatting sqref="E11">
    <cfRule type="expression" dxfId="6776" priority="111">
      <formula>IF($I$8&gt;=2,$H$10,"")</formula>
    </cfRule>
    <cfRule type="expression" dxfId="6775" priority="191">
      <formula>$E11&lt;&gt;""</formula>
    </cfRule>
  </conditionalFormatting>
  <conditionalFormatting sqref="F11">
    <cfRule type="expression" dxfId="6774" priority="157">
      <formula>IF($I$8&gt;=3,$H$10,"")</formula>
    </cfRule>
    <cfRule type="expression" dxfId="6773" priority="197">
      <formula>$F$11&lt;&gt;""</formula>
    </cfRule>
  </conditionalFormatting>
  <conditionalFormatting sqref="G11">
    <cfRule type="expression" dxfId="6772" priority="187">
      <formula>IF($I$8&gt;=4,$H$10,"")</formula>
    </cfRule>
    <cfRule type="expression" dxfId="6771" priority="202">
      <formula>$G$11&lt;&gt;""</formula>
    </cfRule>
  </conditionalFormatting>
  <conditionalFormatting sqref="H11">
    <cfRule type="expression" dxfId="6770" priority="188">
      <formula>IF($I$8&gt;=5,$H$10,"")</formula>
    </cfRule>
    <cfRule type="expression" dxfId="6769" priority="203">
      <formula>$H$11&lt;&gt;""</formula>
    </cfRule>
  </conditionalFormatting>
  <conditionalFormatting sqref="I11">
    <cfRule type="expression" dxfId="6768" priority="189">
      <formula>IF($I$8&gt;=6,$H$10,"")</formula>
    </cfRule>
    <cfRule type="expression" dxfId="6767" priority="204">
      <formula>$I$11&lt;&gt;""</formula>
    </cfRule>
  </conditionalFormatting>
  <conditionalFormatting sqref="D23">
    <cfRule type="expression" dxfId="6766" priority="149">
      <formula>IF($I$20&gt;=1,$H$22,"")</formula>
    </cfRule>
  </conditionalFormatting>
  <conditionalFormatting sqref="E23">
    <cfRule type="expression" dxfId="6765" priority="183">
      <formula>IF($I$20&gt;=2,$H$22,"")</formula>
    </cfRule>
    <cfRule type="expression" dxfId="6764" priority="186">
      <formula>$E$23&lt;&gt;""</formula>
    </cfRule>
  </conditionalFormatting>
  <conditionalFormatting sqref="F23">
    <cfRule type="expression" dxfId="6763" priority="182">
      <formula>IF($I$20&gt;=3,$H$22,"")</formula>
    </cfRule>
    <cfRule type="expression" dxfId="6762" priority="192">
      <formula>$F$23&lt;&gt;""</formula>
    </cfRule>
  </conditionalFormatting>
  <conditionalFormatting sqref="G23">
    <cfRule type="expression" dxfId="6761" priority="181">
      <formula>IF($I$20&gt;=4,$H$22,"")</formula>
    </cfRule>
    <cfRule type="expression" dxfId="6760" priority="193">
      <formula>$G$23&lt;&gt;""</formula>
    </cfRule>
  </conditionalFormatting>
  <conditionalFormatting sqref="H23">
    <cfRule type="expression" dxfId="6759" priority="155">
      <formula>IF($I$20&gt;=5,$H$22,"")</formula>
    </cfRule>
    <cfRule type="expression" dxfId="6758" priority="194">
      <formula>$H$23&lt;&gt;""</formula>
    </cfRule>
  </conditionalFormatting>
  <conditionalFormatting sqref="I23">
    <cfRule type="expression" dxfId="6757" priority="96">
      <formula>IF($I$20&gt;=6,$H$22,"")</formula>
    </cfRule>
    <cfRule type="expression" dxfId="6756" priority="195">
      <formula>$I$23&lt;&gt;""</formula>
    </cfRule>
  </conditionalFormatting>
  <conditionalFormatting sqref="L11">
    <cfRule type="expression" dxfId="6755" priority="151">
      <formula>IF($Q8&gt;=1,$P$10,"")</formula>
    </cfRule>
  </conditionalFormatting>
  <conditionalFormatting sqref="M11">
    <cfRule type="expression" dxfId="6754" priority="90">
      <formula>IF($Q$8&gt;=2,$P$10,"")</formula>
    </cfRule>
    <cfRule type="expression" dxfId="6753" priority="175">
      <formula>$M$11&lt;&gt;""</formula>
    </cfRule>
  </conditionalFormatting>
  <conditionalFormatting sqref="N11">
    <cfRule type="expression" dxfId="6752" priority="156">
      <formula>IF($Q$8&gt;=3,$P$10,"")</formula>
    </cfRule>
    <cfRule type="expression" dxfId="6751" priority="176">
      <formula>$N$11&lt;&gt;""</formula>
    </cfRule>
  </conditionalFormatting>
  <conditionalFormatting sqref="O11">
    <cfRule type="expression" dxfId="6750" priority="172">
      <formula>IF($Q$8&gt;=4,$P$10,"")</formula>
    </cfRule>
    <cfRule type="expression" dxfId="6749" priority="177">
      <formula>$O$11&lt;&gt;""</formula>
    </cfRule>
  </conditionalFormatting>
  <conditionalFormatting sqref="P11">
    <cfRule type="expression" dxfId="6748" priority="171">
      <formula>IF($Q$8&gt;=5,$P$10,"")</formula>
    </cfRule>
    <cfRule type="expression" dxfId="6747" priority="178">
      <formula>$P$11&lt;&gt;""</formula>
    </cfRule>
  </conditionalFormatting>
  <conditionalFormatting sqref="Q11">
    <cfRule type="expression" dxfId="6746" priority="170">
      <formula>IF($Q$8&gt;=6,$P$10,"")</formula>
    </cfRule>
    <cfRule type="expression" dxfId="6745" priority="179">
      <formula>$Q$11&lt;&gt;""</formula>
    </cfRule>
  </conditionalFormatting>
  <conditionalFormatting sqref="L23">
    <cfRule type="expression" dxfId="6744" priority="161">
      <formula>IF($Q$20&gt;=1,$P$22,"")</formula>
    </cfRule>
  </conditionalFormatting>
  <conditionalFormatting sqref="M23">
    <cfRule type="expression" dxfId="6743" priority="84">
      <formula>IF($Q$20&gt;=2,$P$22,"")</formula>
    </cfRule>
    <cfRule type="expression" dxfId="6742" priority="162">
      <formula>$M$23&lt;&gt;""</formula>
    </cfRule>
  </conditionalFormatting>
  <conditionalFormatting sqref="N23">
    <cfRule type="expression" dxfId="6741" priority="159">
      <formula>IF($Q$20&gt;=3,$P$22,"")</formula>
    </cfRule>
    <cfRule type="expression" dxfId="6740" priority="163">
      <formula>$N$23&lt;&gt;""</formula>
    </cfRule>
  </conditionalFormatting>
  <conditionalFormatting sqref="O23">
    <cfRule type="expression" dxfId="6739" priority="158">
      <formula>IF($Q$20&gt;=4,$P$22,"")</formula>
    </cfRule>
    <cfRule type="expression" dxfId="6738" priority="164">
      <formula>$O$23&lt;&gt;""</formula>
    </cfRule>
  </conditionalFormatting>
  <conditionalFormatting sqref="P23">
    <cfRule type="expression" dxfId="6737" priority="154">
      <formula>IF($Q$20&gt;=5,$P$22,"")</formula>
    </cfRule>
    <cfRule type="expression" dxfId="6736" priority="165">
      <formula>$P$23&lt;&gt;""</formula>
    </cfRule>
  </conditionalFormatting>
  <conditionalFormatting sqref="Q23">
    <cfRule type="expression" dxfId="6735" priority="117">
      <formula>IF($Q$20&gt;=6,$P$22,"")</formula>
    </cfRule>
    <cfRule type="expression" dxfId="6734" priority="166">
      <formula>$Q$23&lt;&gt;""</formula>
    </cfRule>
  </conditionalFormatting>
  <conditionalFormatting sqref="D11:I11">
    <cfRule type="expression" dxfId="6733" priority="59">
      <formula>D$11&lt;&gt;""</formula>
    </cfRule>
    <cfRule type="expression" dxfId="6732" priority="190">
      <formula>$H$10&lt;=TODAY()-2</formula>
    </cfRule>
  </conditionalFormatting>
  <conditionalFormatting sqref="L11:Q11">
    <cfRule type="expression" dxfId="6731" priority="58">
      <formula>L$11&lt;&gt;""</formula>
    </cfRule>
    <cfRule type="expression" dxfId="6730" priority="174">
      <formula>$P$10&lt;=TODAY()-2</formula>
    </cfRule>
  </conditionalFormatting>
  <conditionalFormatting sqref="D23:I23">
    <cfRule type="expression" dxfId="6729" priority="57">
      <formula>D$23&lt;&gt;""</formula>
    </cfRule>
    <cfRule type="expression" dxfId="6728" priority="185">
      <formula>$H$22&lt;=TODAY()-2</formula>
    </cfRule>
  </conditionalFormatting>
  <conditionalFormatting sqref="L23:Q23">
    <cfRule type="expression" dxfId="6727" priority="56">
      <formula>L$23&lt;&gt;""</formula>
    </cfRule>
    <cfRule type="expression" dxfId="6726" priority="167">
      <formula>$P$22&lt;=TODAY()-2</formula>
    </cfRule>
  </conditionalFormatting>
  <conditionalFormatting sqref="E6:I6">
    <cfRule type="expression" dxfId="6725" priority="212">
      <formula>AND($H$7="",D6&lt;&gt;"",E6="")</formula>
    </cfRule>
  </conditionalFormatting>
  <conditionalFormatting sqref="E18:I18">
    <cfRule type="expression" dxfId="6724" priority="209">
      <formula>AND($H$19="",D18&lt;&gt;"",E18="")</formula>
    </cfRule>
  </conditionalFormatting>
  <conditionalFormatting sqref="M18:Q18">
    <cfRule type="expression" dxfId="6723" priority="207">
      <formula>AND($P$19="",L18&lt;&gt;"",M18="")</formula>
    </cfRule>
  </conditionalFormatting>
  <conditionalFormatting sqref="M12">
    <cfRule type="expression" dxfId="6722" priority="232">
      <formula>AND(TODAY()&gt;=$M$11,TODAY()&lt;=$M$12-1)</formula>
    </cfRule>
  </conditionalFormatting>
  <conditionalFormatting sqref="L12">
    <cfRule type="expression" dxfId="6721" priority="292">
      <formula>AND(TODAY()&gt;=$L$11,TODAY()&lt;=$L$12-1)</formula>
    </cfRule>
  </conditionalFormatting>
  <conditionalFormatting sqref="N12">
    <cfRule type="expression" dxfId="6720" priority="95">
      <formula>$N$12&lt;=TODAY()</formula>
    </cfRule>
    <cfRule type="expression" dxfId="6719" priority="210">
      <formula>AND(TODAY()&gt;=$N$11,TODAY()&lt;=$N$12-1)</formula>
    </cfRule>
  </conditionalFormatting>
  <conditionalFormatting sqref="O12">
    <cfRule type="expression" dxfId="6718" priority="94">
      <formula>$O$12&lt;=TODAY()</formula>
    </cfRule>
    <cfRule type="expression" dxfId="6717" priority="142">
      <formula>AND(TODAY()&gt;=$O$11,TODAY()&lt;=$O$12-1)</formula>
    </cfRule>
  </conditionalFormatting>
  <conditionalFormatting sqref="P12">
    <cfRule type="expression" dxfId="6716" priority="93">
      <formula>$P12&lt;=TODAY()</formula>
    </cfRule>
    <cfRule type="expression" dxfId="6715" priority="137">
      <formula>AND(TODAY()&gt;=$P$11,TODAY()&lt;=$P$12-1)</formula>
    </cfRule>
  </conditionalFormatting>
  <conditionalFormatting sqref="Q12">
    <cfRule type="expression" dxfId="6714" priority="92">
      <formula>$Q$12&lt;=TODAY()</formula>
    </cfRule>
    <cfRule type="expression" dxfId="6713" priority="135">
      <formula>AND(TODAY()&gt;=$Q$11,TODAY()&lt;=$Q$12-1)</formula>
    </cfRule>
  </conditionalFormatting>
  <conditionalFormatting sqref="D24">
    <cfRule type="expression" dxfId="6712" priority="362">
      <formula>AND(TODAY()&gt;=D23,TODAY()&lt;=D24-1)</formula>
    </cfRule>
  </conditionalFormatting>
  <conditionalFormatting sqref="E24">
    <cfRule type="expression" dxfId="6711" priority="130">
      <formula>$E$24&lt;=TODAY()</formula>
    </cfRule>
    <cfRule type="expression" dxfId="6710" priority="250">
      <formula>AND(TODAY()&gt;=$E$23,TODAY()&lt;=$E$24-1)</formula>
    </cfRule>
  </conditionalFormatting>
  <conditionalFormatting sqref="F24">
    <cfRule type="expression" dxfId="6709" priority="101">
      <formula>$F$24&lt;=TODAY()</formula>
    </cfRule>
    <cfRule type="expression" dxfId="6708" priority="211">
      <formula>AND(TODAY()&gt;=$F$23,TODAY()&lt;=$F$24-1)</formula>
    </cfRule>
  </conditionalFormatting>
  <conditionalFormatting sqref="G24">
    <cfRule type="expression" dxfId="6707" priority="100">
      <formula>$G$24&lt;=TODAY()</formula>
    </cfRule>
    <cfRule type="expression" dxfId="6706" priority="140">
      <formula>AND(TODAY()&gt;=$G$23,TODAY()&lt;=$G$24-1)</formula>
    </cfRule>
  </conditionalFormatting>
  <conditionalFormatting sqref="H24">
    <cfRule type="expression" dxfId="6705" priority="99">
      <formula>$H$24&lt;=TODAY()</formula>
    </cfRule>
    <cfRule type="expression" dxfId="6704" priority="131">
      <formula>AND(TODAY()&gt;=$H$23,TODAY()&lt;=$H$24-1)</formula>
    </cfRule>
  </conditionalFormatting>
  <conditionalFormatting sqref="I24">
    <cfRule type="expression" dxfId="6703" priority="98">
      <formula>$I$24&lt;=TODAY()</formula>
    </cfRule>
    <cfRule type="expression" dxfId="6702" priority="128">
      <formula>AND(TODAY()&gt;=$I$23,TODAY()&lt;=$I$24-1)</formula>
    </cfRule>
  </conditionalFormatting>
  <conditionalFormatting sqref="L24">
    <cfRule type="expression" dxfId="6701" priority="289">
      <formula>AND(TODAY()&gt;=$L$23,TODAY()&lt;=$L$24-1)</formula>
    </cfRule>
  </conditionalFormatting>
  <conditionalFormatting sqref="M24">
    <cfRule type="expression" dxfId="6700" priority="122">
      <formula>$M$24&lt;=TODAY()</formula>
    </cfRule>
    <cfRule type="expression" dxfId="6699" priority="219">
      <formula>AND(TODAY()&gt;=$M$23,TODAY()&lt;=$M$24-1)</formula>
    </cfRule>
  </conditionalFormatting>
  <conditionalFormatting sqref="N24">
    <cfRule type="expression" dxfId="6698" priority="89">
      <formula>$N$24&lt;=TODAY()</formula>
    </cfRule>
    <cfRule type="expression" dxfId="6697" priority="138">
      <formula>AND(TODAY()&gt;=$N$23,TODAY()&lt;=$N$24-1)</formula>
    </cfRule>
  </conditionalFormatting>
  <conditionalFormatting sqref="O24">
    <cfRule type="expression" dxfId="6696" priority="88">
      <formula>$O$24&lt;=TODAY()</formula>
    </cfRule>
    <cfRule type="expression" dxfId="6695" priority="126">
      <formula>AND(TODAY()&gt;=$O$23,TODAY()&lt;=$O$24-1)</formula>
    </cfRule>
  </conditionalFormatting>
  <conditionalFormatting sqref="P24">
    <cfRule type="expression" dxfId="6694" priority="87">
      <formula>$P$24&lt;=TODAY()</formula>
    </cfRule>
    <cfRule type="expression" dxfId="6693" priority="125">
      <formula>AND(TODAY()&gt;=$P$23,TODAY()&lt;=$P$24-1)</formula>
    </cfRule>
  </conditionalFormatting>
  <conditionalFormatting sqref="Q24">
    <cfRule type="expression" dxfId="6692" priority="86">
      <formula>$Q$24&lt;=TODAY()</formula>
    </cfRule>
    <cfRule type="expression" dxfId="6691" priority="124">
      <formula>AND(TODAY()&gt;=$Q$23,TODAY()&lt;=$Q$24-1)</formula>
    </cfRule>
  </conditionalFormatting>
  <conditionalFormatting sqref="G15">
    <cfRule type="expression" dxfId="6690" priority="112">
      <formula>$G$15=TODAY()</formula>
    </cfRule>
    <cfRule type="expression" dxfId="6689" priority="113">
      <formula>AND(TODAY()&gt;=D15,TODAY()&lt;=G15)</formula>
    </cfRule>
  </conditionalFormatting>
  <conditionalFormatting sqref="G27">
    <cfRule type="expression" dxfId="6688" priority="109">
      <formula>$G$27=TODAY()</formula>
    </cfRule>
    <cfRule type="expression" dxfId="6687" priority="116">
      <formula>AND(TODAY()&gt;=$D$27,TODAY()&lt;=$G$27)</formula>
    </cfRule>
  </conditionalFormatting>
  <conditionalFormatting sqref="O15">
    <cfRule type="expression" dxfId="6686" priority="110">
      <formula>$O$15=TODAY()</formula>
    </cfRule>
    <cfRule type="expression" dxfId="6685" priority="115">
      <formula>AND(TODAY()&gt;=L15,TODAY()&lt;=O15)</formula>
    </cfRule>
  </conditionalFormatting>
  <conditionalFormatting sqref="O27">
    <cfRule type="expression" dxfId="6684" priority="108">
      <formula>$O$27=TODAY()</formula>
    </cfRule>
    <cfRule type="expression" dxfId="6683" priority="114">
      <formula>AND(TODAY()&gt;=$L$27,AUJOURDHUI&lt;=$O$27)</formula>
    </cfRule>
  </conditionalFormatting>
  <conditionalFormatting sqref="D12">
    <cfRule type="expression" dxfId="6682" priority="218">
      <formula>AND(TODAY()&gt;=D11,TODAY()&lt;=D12-1)</formula>
    </cfRule>
  </conditionalFormatting>
  <conditionalFormatting sqref="E12">
    <cfRule type="expression" dxfId="6681" priority="245">
      <formula>AND(TODAY()&gt;=$E$11,TODAY()&lt;=$E$12-1)</formula>
    </cfRule>
  </conditionalFormatting>
  <conditionalFormatting sqref="F12">
    <cfRule type="expression" dxfId="6680" priority="389">
      <formula>AND(TODAY()&gt;=$F$11,TODAY()&lt;=$F$12-1)</formula>
    </cfRule>
  </conditionalFormatting>
  <conditionalFormatting sqref="G12">
    <cfRule type="expression" dxfId="6679" priority="152">
      <formula>AND(TODAY()&gt;=$G$11,TODAY()&lt;=$G$12-1)</formula>
    </cfRule>
  </conditionalFormatting>
  <conditionalFormatting sqref="H12">
    <cfRule type="expression" dxfId="6678" priority="107">
      <formula>AND(TODAY()&gt;=$H$11,TODAY()&lt;=$H$12-1)</formula>
    </cfRule>
  </conditionalFormatting>
  <conditionalFormatting sqref="I12">
    <cfRule type="expression" dxfId="6677" priority="106">
      <formula>AND(TODAY()&gt;=$I$11,TODAY()&lt;=$I$12-1)</formula>
    </cfRule>
  </conditionalFormatting>
  <conditionalFormatting sqref="E4:F4">
    <cfRule type="expression" dxfId="6676" priority="81">
      <formula>$E$4&lt;&gt;""</formula>
    </cfRule>
    <cfRule type="expression" dxfId="6675" priority="82">
      <formula>$E$4=""</formula>
    </cfRule>
  </conditionalFormatting>
  <conditionalFormatting sqref="M4:N4">
    <cfRule type="expression" dxfId="6674" priority="60">
      <formula>$M$4&lt;&gt;""</formula>
    </cfRule>
    <cfRule type="expression" dxfId="6673" priority="77">
      <formula>Q4=TODAY()</formula>
    </cfRule>
    <cfRule type="expression" dxfId="6672" priority="79">
      <formula>OR(D27&lt;=TODAY()-2,Q5&lt;=TODAY()-2)</formula>
    </cfRule>
    <cfRule type="expression" dxfId="6671" priority="80">
      <formula>OR($E$21+$G$21+$I$21=$I$20,$E$26+$G$26+$I$26=$I$20,TODAY()&gt;=$D$27-2)</formula>
    </cfRule>
  </conditionalFormatting>
  <conditionalFormatting sqref="M17:N17">
    <cfRule type="expression" dxfId="6670" priority="67">
      <formula>$M$17&lt;&gt;""</formula>
    </cfRule>
    <cfRule type="expression" dxfId="6669" priority="72">
      <formula>OR(L15&lt;=TODAY()-2,Q17&lt;=TODAY()-2)</formula>
    </cfRule>
    <cfRule type="expression" dxfId="6668" priority="74">
      <formula>$M$16&lt;&gt;""</formula>
    </cfRule>
    <cfRule type="expression" dxfId="6667" priority="76">
      <formula>OR($M$9+$O$9+$Q$9=$Q$8,$M$14+$O$14+$Q$14=$Q$8,TODAY()&gt;=$L$15-2)</formula>
    </cfRule>
  </conditionalFormatting>
  <conditionalFormatting sqref="E17">
    <cfRule type="expression" dxfId="6666" priority="63">
      <formula>$E17&lt;&gt;""</formula>
    </cfRule>
    <cfRule type="expression" dxfId="6665" priority="75">
      <formula>$E$16&lt;&gt;""</formula>
    </cfRule>
  </conditionalFormatting>
  <conditionalFormatting sqref="E16:F16">
    <cfRule type="expression" dxfId="6664" priority="62">
      <formula>E16&lt;&gt;""</formula>
    </cfRule>
    <cfRule type="expression" dxfId="6663" priority="65">
      <formula>OR($E$9+$G$9+$I$9=$G$8,$E$14+$G$14+$I$14=$I$8,TODAY()&gt;=$D$15-2)</formula>
    </cfRule>
    <cfRule type="expression" dxfId="6662" priority="70">
      <formula>OR(D15&lt;=TODAY()-2,I17&lt;=TODAY()-2)</formula>
    </cfRule>
    <cfRule type="expression" dxfId="6661" priority="71">
      <formula>$I$16=TODAY()</formula>
    </cfRule>
  </conditionalFormatting>
  <conditionalFormatting sqref="M16:N16">
    <cfRule type="expression" dxfId="6660" priority="61">
      <formula>$M$16&lt;&gt;""</formula>
    </cfRule>
    <cfRule type="expression" dxfId="6659" priority="66">
      <formula>Q16=TODAY()</formula>
    </cfRule>
    <cfRule type="expression" dxfId="6658" priority="68">
      <formula>OR(L15&lt;=TODAY()-2,Q17&lt;=TODAY()-2)</formula>
    </cfRule>
    <cfRule type="expression" dxfId="6657" priority="69">
      <formula>OR($M$9+$O$9+$Q$9=$Q$8,$M$14+$O$14+$Q$14=$Q$8,TODAY()&gt;=$L$27-2)</formula>
    </cfRule>
  </conditionalFormatting>
  <conditionalFormatting sqref="E17:F17">
    <cfRule type="expression" dxfId="6656" priority="64">
      <formula>OR(D15&lt;=TODAY()-2,I17&lt;=TODAY()-2)</formula>
    </cfRule>
    <cfRule type="expression" dxfId="6655" priority="73">
      <formula>OR($E$9+$G$9+$I$9=$I$8,$E$14+$G$14+$I$14=$I$8,TODAY()&gt;=$D$15-2)</formula>
    </cfRule>
  </conditionalFormatting>
  <conditionalFormatting sqref="Q4:Q5">
    <cfRule type="expression" dxfId="6654" priority="46">
      <formula>AND($Q$5&lt;&gt;"",TODAY()&gt;=$Q$5,$Q4="")</formula>
    </cfRule>
    <cfRule type="timePeriod" dxfId="6653" priority="53" timePeriod="tomorrow">
      <formula>FLOOR(Q4,1)=TODAY()+1</formula>
    </cfRule>
  </conditionalFormatting>
  <conditionalFormatting sqref="I16:I17">
    <cfRule type="expression" dxfId="6652" priority="44">
      <formula>AND($I$17&lt;&gt;"",TODAY()&gt;=$I$17,I16="")</formula>
    </cfRule>
    <cfRule type="timePeriod" dxfId="6651" priority="55" timePeriod="tomorrow">
      <formula>FLOOR(I16,1)=TODAY()+1</formula>
    </cfRule>
  </conditionalFormatting>
  <conditionalFormatting sqref="Q16:Q17">
    <cfRule type="expression" dxfId="6650" priority="42">
      <formula>AND($Q$17&lt;&gt;"",TODAY()&gt;=$Q$17,$Q16="")</formula>
    </cfRule>
    <cfRule type="timePeriod" dxfId="6649" priority="51" timePeriod="tomorrow">
      <formula>FLOOR(Q16,1)=TODAY()+1</formula>
    </cfRule>
  </conditionalFormatting>
  <conditionalFormatting sqref="I4">
    <cfRule type="expression" dxfId="6648" priority="39">
      <formula>$I$5&lt;&gt;""</formula>
    </cfRule>
    <cfRule type="expression" dxfId="6647" priority="40">
      <formula>$I$5&lt;&gt;""</formula>
    </cfRule>
  </conditionalFormatting>
  <conditionalFormatting sqref="I30">
    <cfRule type="cellIs" dxfId="6646" priority="3" operator="lessThan">
      <formula>1</formula>
    </cfRule>
  </conditionalFormatting>
  <conditionalFormatting sqref="G32:H33">
    <cfRule type="timePeriod" dxfId="6645" priority="12" timePeriod="today">
      <formula>FLOOR(G32,1)=TODAY()</formula>
    </cfRule>
  </conditionalFormatting>
  <conditionalFormatting sqref="Q30">
    <cfRule type="cellIs" dxfId="6644" priority="7" operator="lessThan">
      <formula>1</formula>
    </cfRule>
    <cfRule type="expression" dxfId="6643" priority="11">
      <formula>M30</formula>
    </cfRule>
  </conditionalFormatting>
  <conditionalFormatting sqref="O32:P32">
    <cfRule type="timePeriod" dxfId="6642" priority="10" timePeriod="today">
      <formula>FLOOR(O32,1)=TODAY()</formula>
    </cfRule>
  </conditionalFormatting>
  <conditionalFormatting sqref="O33:P33">
    <cfRule type="timePeriod" dxfId="6641" priority="9" timePeriod="today">
      <formula>FLOOR(O33,1)=TODAY()</formula>
    </cfRule>
  </conditionalFormatting>
  <conditionalFormatting sqref="Q29">
    <cfRule type="cellIs" dxfId="6640" priority="8" operator="lessThan">
      <formula>1</formula>
    </cfRule>
  </conditionalFormatting>
  <conditionalFormatting sqref="Q32">
    <cfRule type="cellIs" dxfId="6639" priority="6" operator="lessThan">
      <formula>1</formula>
    </cfRule>
  </conditionalFormatting>
  <conditionalFormatting sqref="Q33">
    <cfRule type="cellIs" dxfId="6638" priority="5" operator="lessThan">
      <formula>1</formula>
    </cfRule>
  </conditionalFormatting>
  <conditionalFormatting sqref="I29">
    <cfRule type="cellIs" dxfId="6637" priority="4" operator="lessThan">
      <formula>1</formula>
    </cfRule>
  </conditionalFormatting>
  <conditionalFormatting sqref="I32">
    <cfRule type="cellIs" dxfId="6636" priority="2" operator="lessThan">
      <formula>1</formula>
    </cfRule>
  </conditionalFormatting>
  <conditionalFormatting sqref="I33">
    <cfRule type="cellIs" dxfId="6635" priority="1" operator="lessThan">
      <formula>1</formula>
    </cfRule>
  </conditionalFormatting>
  <dataValidations count="2">
    <dataValidation type="list" allowBlank="1" showInputMessage="1" showErrorMessage="1" sqref="E5:F5 M5:N5 E17:F17 M17:N17" xr:uid="{9BF38CAC-8E9D-4A98-AE4B-6C8FBF87BB98}">
      <formula1>Mâles</formula1>
    </dataValidation>
    <dataValidation type="list" allowBlank="1" showInputMessage="1" showErrorMessage="1" sqref="E4:F4 M4:N4 E16:F16 M16:N16" xr:uid="{15534E40-D380-4329-AC4A-AFA074B33F2C}">
      <formula1>FEMELLE</formula1>
    </dataValidation>
  </dataValidations>
  <printOptions horizontalCentered="1" verticalCentered="1"/>
  <pageMargins left="0" right="0" top="0.19685039370078741" bottom="0.19685039370078741" header="0.19685039370078741" footer="0"/>
  <pageSetup paperSize="9" scale="90" orientation="landscape" horizontalDpi="4294967293" verticalDpi="4294967293" r:id="rId1"/>
  <headerFooter>
    <oddHeader>&amp;L&amp;D&amp;R&amp;"-,Gras"&amp;14CAGE 17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B2A9000-0FDB-4E78-BB7A-B53E1EAFDE2D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D12841E7-409E-48F3-A3B0-91F2B1AA9742}">
          <x14:formula1>
            <xm:f>Liste!$G$2:$G$6</xm:f>
          </x14:formula1>
          <xm:sqref>F9 N9 N21 F21</xm:sqref>
        </x14:dataValidation>
        <x14:dataValidation type="list" allowBlank="1" showInputMessage="1" showErrorMessage="1" xr:uid="{3A76A995-D7DA-4198-B374-8E8E9330458A}">
          <x14:formula1>
            <xm:f>Liste!$F$2:$F$6</xm:f>
          </x14:formula1>
          <xm:sqref>H9 P9 P21 H21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108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6634" priority="413" timePeriod="today">
      <formula>FLOOR(F7,1)=TODAY()</formula>
    </cfRule>
  </conditionalFormatting>
  <conditionalFormatting sqref="F19">
    <cfRule type="timePeriod" dxfId="6633" priority="412" timePeriod="today">
      <formula>FLOOR(F19,1)=TODAY()</formula>
    </cfRule>
  </conditionalFormatting>
  <conditionalFormatting sqref="D38 G38">
    <cfRule type="timePeriod" dxfId="6632" priority="411" timePeriod="today">
      <formula>FLOOR(D38,1)=TODAY()</formula>
    </cfRule>
  </conditionalFormatting>
  <conditionalFormatting sqref="D49 G49 E44:F44 D42:E42 F41 H41">
    <cfRule type="timePeriod" dxfId="6631" priority="408" timePeriod="today">
      <formula>FLOOR(D41,1)=TODAY()</formula>
    </cfRule>
  </conditionalFormatting>
  <conditionalFormatting sqref="H41:I41">
    <cfRule type="expression" dxfId="6630" priority="407">
      <formula>D41</formula>
    </cfRule>
  </conditionalFormatting>
  <conditionalFormatting sqref="D41">
    <cfRule type="timePeriod" dxfId="6629" priority="406" timePeriod="today">
      <formula>FLOOR(D41,1)=TODAY()</formula>
    </cfRule>
  </conditionalFormatting>
  <conditionalFormatting sqref="N7">
    <cfRule type="timePeriod" dxfId="6628" priority="405" timePeriod="today">
      <formula>FLOOR(N7,1)=TODAY()</formula>
    </cfRule>
  </conditionalFormatting>
  <conditionalFormatting sqref="N19">
    <cfRule type="timePeriod" dxfId="6627" priority="404" timePeriod="today">
      <formula>FLOOR(N19,1)=TODAY()</formula>
    </cfRule>
  </conditionalFormatting>
  <conditionalFormatting sqref="Q20">
    <cfRule type="expression" dxfId="6626" priority="403">
      <formula>O20=(M21+O21+Q21)</formula>
    </cfRule>
  </conditionalFormatting>
  <conditionalFormatting sqref="D7">
    <cfRule type="timePeriod" dxfId="6625" priority="289" timePeriod="today">
      <formula>FLOOR(D7,1)=TODAY()</formula>
    </cfRule>
    <cfRule type="expression" dxfId="6624" priority="393">
      <formula>AND(D7&gt;=TODAY(),D7&lt;=TODAY()+1)</formula>
    </cfRule>
  </conditionalFormatting>
  <conditionalFormatting sqref="D7:E7">
    <cfRule type="expression" dxfId="6623" priority="249">
      <formula>$H7&lt;&gt;""</formula>
    </cfRule>
    <cfRule type="expression" dxfId="6622" priority="402">
      <formula>AND(TODAY()&gt;=$D$6+4,$H$7&lt;&gt;"")</formula>
    </cfRule>
  </conditionalFormatting>
  <conditionalFormatting sqref="D8:E8">
    <cfRule type="expression" dxfId="6621" priority="392">
      <formula>$I8&lt;&gt;""</formula>
    </cfRule>
    <cfRule type="timePeriod" dxfId="6620" priority="398" timePeriod="today">
      <formula>FLOOR(D8,1)=TODAY()</formula>
    </cfRule>
    <cfRule type="expression" dxfId="6619" priority="399">
      <formula>AND(D8&gt;=TODAY(),D8&lt;=TODAY()+1)</formula>
    </cfRule>
    <cfRule type="expression" dxfId="6618" priority="400">
      <formula>$H$7&lt;&gt;""</formula>
    </cfRule>
    <cfRule type="expression" dxfId="6617" priority="401">
      <formula>($E$9+$G$9+$I$9)=$G$8</formula>
    </cfRule>
  </conditionalFormatting>
  <conditionalFormatting sqref="E10:F10">
    <cfRule type="expression" dxfId="6616" priority="218">
      <formula>AND(SUM(E9,G9,I9)&lt;&gt;0,SUM(E9,G9,I9)=G8)</formula>
    </cfRule>
    <cfRule type="expression" dxfId="6615" priority="394">
      <formula>$H10&lt;&gt;""</formula>
    </cfRule>
    <cfRule type="timePeriod" dxfId="6614" priority="395" timePeriod="today">
      <formula>FLOOR(E10,1)=TODAY()</formula>
    </cfRule>
    <cfRule type="expression" dxfId="6613" priority="396">
      <formula>AND(E10&gt;=TODAY(),E10&lt;=TODAY()+1)</formula>
    </cfRule>
    <cfRule type="expression" dxfId="6612" priority="397">
      <formula>$I$8&lt;&gt;""</formula>
    </cfRule>
  </conditionalFormatting>
  <conditionalFormatting sqref="D12:I12">
    <cfRule type="timePeriod" dxfId="6611" priority="105" timePeriod="tomorrow">
      <formula>FLOOR(D12,1)=TODAY()+1</formula>
    </cfRule>
    <cfRule type="expression" dxfId="6610" priority="106">
      <formula>D$13&lt;&gt;""</formula>
    </cfRule>
    <cfRule type="expression" dxfId="6609" priority="107">
      <formula>D$12&lt;=TODAY()</formula>
    </cfRule>
  </conditionalFormatting>
  <conditionalFormatting sqref="D13:I13">
    <cfRule type="expression" dxfId="6608" priority="155">
      <formula>AND(D11&lt;&gt;"",YEAR($D11)=2019)</formula>
    </cfRule>
    <cfRule type="expression" dxfId="6607" priority="248">
      <formula>AND(D11&lt;&gt;"",YEAR($D11)=2020)</formula>
    </cfRule>
    <cfRule type="expression" dxfId="6606" priority="387">
      <formula>AND($D$11&lt;&gt;"",YEAR($D11)=2021)</formula>
    </cfRule>
    <cfRule type="expression" dxfId="6605" priority="388">
      <formula>AND(D11&lt;&gt;"",YEAR($D11)=2022)</formula>
    </cfRule>
    <cfRule type="expression" dxfId="6604" priority="389">
      <formula>AND(D11&lt;&gt;"",YEAR($D11)=2023)</formula>
    </cfRule>
    <cfRule type="expression" dxfId="6603" priority="390">
      <formula>AND(D11&lt;&gt;"",YEAR($D11)=2018)</formula>
    </cfRule>
  </conditionalFormatting>
  <conditionalFormatting sqref="D15">
    <cfRule type="expression" dxfId="6602" priority="122">
      <formula>AND(D15&gt;=TODAY(),D15&lt;=TODAY()+2)</formula>
    </cfRule>
    <cfRule type="expression" dxfId="6601" priority="147">
      <formula>AND(TODAY()&gt;=$H$10+6,TODAY()&lt;=$D$15-2)</formula>
    </cfRule>
  </conditionalFormatting>
  <conditionalFormatting sqref="I15">
    <cfRule type="cellIs" dxfId="6600" priority="297" operator="lessThan">
      <formula>1</formula>
    </cfRule>
  </conditionalFormatting>
  <conditionalFormatting sqref="I15">
    <cfRule type="expression" dxfId="6599" priority="386">
      <formula>IF(AND(E14="",G14="",I14="",(D11:I11)=""),"",IF(E14+G14+I14&lt;&gt;SUM(D11:I11),G15&lt;=TODAY()))</formula>
    </cfRule>
  </conditionalFormatting>
  <conditionalFormatting sqref="H7:I7">
    <cfRule type="expression" dxfId="6598" priority="383">
      <formula>$D8&lt;&gt;""</formula>
    </cfRule>
    <cfRule type="expression" dxfId="6597" priority="384">
      <formula>AND(H7="",D7&lt;&gt;"",D7&lt;=TODAY())</formula>
    </cfRule>
    <cfRule type="timePeriod" dxfId="6596" priority="385" timePeriod="today">
      <formula>FLOOR(H7,1)=TODAY()</formula>
    </cfRule>
  </conditionalFormatting>
  <conditionalFormatting sqref="I8">
    <cfRule type="expression" dxfId="6595" priority="382">
      <formula>G8=(E9+G9+I9)</formula>
    </cfRule>
  </conditionalFormatting>
  <conditionalFormatting sqref="H10">
    <cfRule type="expression" dxfId="6594" priority="378">
      <formula>(E9+G9+I9)=G8</formula>
    </cfRule>
  </conditionalFormatting>
  <conditionalFormatting sqref="H10:I10">
    <cfRule type="expression" dxfId="6593" priority="379">
      <formula>AND(H10="",E10&lt;&gt;"",E10&lt;=TODAY())</formula>
    </cfRule>
    <cfRule type="notContainsBlanks" dxfId="6592" priority="380">
      <formula>LEN(TRIM(H10))&gt;0</formula>
    </cfRule>
    <cfRule type="expression" dxfId="6591" priority="381">
      <formula>E10=TODAY()</formula>
    </cfRule>
  </conditionalFormatting>
  <conditionalFormatting sqref="D19">
    <cfRule type="timePeriod" dxfId="6590" priority="287" timePeriod="today">
      <formula>FLOOR(D19,1)=TODAY()</formula>
    </cfRule>
    <cfRule type="expression" dxfId="6589" priority="365">
      <formula>AND(D19&gt;=TODAY(),D19&lt;=TODAY()+1)</formula>
    </cfRule>
  </conditionalFormatting>
  <conditionalFormatting sqref="D19:E19">
    <cfRule type="expression" dxfId="6588" priority="279">
      <formula>$H19&lt;&gt;""</formula>
    </cfRule>
    <cfRule type="expression" dxfId="6587" priority="373">
      <formula>AND(TODAY()&gt;=$D$18+4,$H$19&lt;&gt;"")</formula>
    </cfRule>
  </conditionalFormatting>
  <conditionalFormatting sqref="D20">
    <cfRule type="expression" dxfId="6586" priority="372">
      <formula>AND(D20&gt;=TODAY(),D20&lt;=TODAY()+1)</formula>
    </cfRule>
  </conditionalFormatting>
  <conditionalFormatting sqref="D20:E20">
    <cfRule type="expression" dxfId="6585" priority="370">
      <formula>$I20&lt;&gt;""</formula>
    </cfRule>
    <cfRule type="timePeriod" dxfId="6584" priority="371" timePeriod="today">
      <formula>FLOOR(D20,1)=TODAY()</formula>
    </cfRule>
    <cfRule type="expression" dxfId="6583" priority="374">
      <formula>$H$19&lt;&gt;""</formula>
    </cfRule>
    <cfRule type="expression" dxfId="6582" priority="375">
      <formula>($E$21+$G$21+$I$21)=$G$20</formula>
    </cfRule>
  </conditionalFormatting>
  <conditionalFormatting sqref="E22:F22">
    <cfRule type="expression" dxfId="6581" priority="296">
      <formula>AND(SUM(E21,G21,I21)&lt;&gt;0,SUM(E21,G21,I21)=G20)</formula>
    </cfRule>
    <cfRule type="expression" dxfId="6580" priority="366">
      <formula>$H22&lt;&gt;""</formula>
    </cfRule>
    <cfRule type="timePeriod" dxfId="6579" priority="367" timePeriod="today">
      <formula>FLOOR(E22,1)=TODAY()</formula>
    </cfRule>
    <cfRule type="expression" dxfId="6578" priority="368">
      <formula>AND(E22&gt;=TODAY(),E22&lt;=TODAY()+1)</formula>
    </cfRule>
    <cfRule type="expression" dxfId="6577" priority="369">
      <formula>$I$20&lt;&gt;""</formula>
    </cfRule>
  </conditionalFormatting>
  <conditionalFormatting sqref="D24:I24">
    <cfRule type="timePeriod" dxfId="6576" priority="129" timePeriod="tomorrow">
      <formula>FLOOR(D24,1)=TODAY()+1</formula>
    </cfRule>
    <cfRule type="expression" dxfId="6575" priority="134">
      <formula>D$24&lt;=TODAY()</formula>
    </cfRule>
  </conditionalFormatting>
  <conditionalFormatting sqref="D24:I24">
    <cfRule type="expression" dxfId="6574" priority="99">
      <formula>D$25&lt;&gt;""</formula>
    </cfRule>
  </conditionalFormatting>
  <conditionalFormatting sqref="D25:I25">
    <cfRule type="expression" dxfId="6573" priority="186">
      <formula>AND(D23&lt;&gt;"",YEAR($D23)=2018)</formula>
    </cfRule>
    <cfRule type="expression" dxfId="6572" priority="253">
      <formula>AND(D23&lt;&gt;"",YEAR($D23)=2019)</formula>
    </cfRule>
    <cfRule type="expression" dxfId="6571" priority="360">
      <formula>AND(D23&lt;&gt;"",YEAR($D23)=2020)</formula>
    </cfRule>
    <cfRule type="expression" dxfId="6570" priority="361">
      <formula>AND(D23&lt;&gt;"",YEAR($D23)=2021)</formula>
    </cfRule>
    <cfRule type="expression" dxfId="6569" priority="362">
      <formula>AND(D23&lt;&gt;"",YEAR($D23)=2022)</formula>
    </cfRule>
    <cfRule type="expression" dxfId="6568" priority="363">
      <formula>AND(D23&lt;&gt;"",YEAR($D23)=2023)</formula>
    </cfRule>
  </conditionalFormatting>
  <conditionalFormatting sqref="D27">
    <cfRule type="expression" dxfId="6567" priority="120">
      <formula>AND(D27&gt;=TODAY(),D27&lt;=TODAY()+2)</formula>
    </cfRule>
    <cfRule type="expression" dxfId="6566" priority="131">
      <formula>AND(TODAY()&gt;=$H$22+6,TODAY()&lt;=$D$27-2)</formula>
    </cfRule>
  </conditionalFormatting>
  <conditionalFormatting sqref="H19">
    <cfRule type="timePeriod" dxfId="6565" priority="358" timePeriod="today">
      <formula>FLOOR(H19,1)=TODAY()</formula>
    </cfRule>
  </conditionalFormatting>
  <conditionalFormatting sqref="H19:I19">
    <cfRule type="expression" dxfId="6564" priority="356">
      <formula>$D20&lt;&gt;""</formula>
    </cfRule>
    <cfRule type="expression" dxfId="6563" priority="357">
      <formula>AND(H19="",D19&lt;&gt;"",D19&lt;=TODAY())</formula>
    </cfRule>
  </conditionalFormatting>
  <conditionalFormatting sqref="I20">
    <cfRule type="expression" dxfId="6562" priority="355">
      <formula>G20=(E21+G21+I21)</formula>
    </cfRule>
  </conditionalFormatting>
  <conditionalFormatting sqref="H22:I22">
    <cfRule type="expression" dxfId="6561" priority="351">
      <formula>(E21+G21+I21)=G20</formula>
    </cfRule>
    <cfRule type="expression" dxfId="6560" priority="352">
      <formula>AND(H22="",E22&lt;&gt;"",E22&lt;=TODAY())</formula>
    </cfRule>
    <cfRule type="notContainsBlanks" dxfId="6559" priority="353">
      <formula>LEN(TRIM(H22))&gt;0</formula>
    </cfRule>
    <cfRule type="expression" dxfId="6558" priority="354">
      <formula>E22=TODAY()</formula>
    </cfRule>
  </conditionalFormatting>
  <conditionalFormatting sqref="I27">
    <cfRule type="cellIs" dxfId="6557" priority="349" operator="lessThan">
      <formula>1</formula>
    </cfRule>
  </conditionalFormatting>
  <conditionalFormatting sqref="I27">
    <cfRule type="expression" dxfId="6556" priority="350">
      <formula>IF(AND(E26="",G26="",I26="",(D23:I23)=""),"",IF(E26+G26+I26&lt;&gt;SUM(D23:I23),G27&lt;=TODAY()))</formula>
    </cfRule>
  </conditionalFormatting>
  <conditionalFormatting sqref="L7">
    <cfRule type="timePeriod" dxfId="6555" priority="286" timePeriod="today">
      <formula>FLOOR(L7,1)=TODAY()</formula>
    </cfRule>
    <cfRule type="expression" dxfId="6554" priority="295">
      <formula>AND(L7&gt;=TODAY(),L7&lt;=TODAY()+1)</formula>
    </cfRule>
  </conditionalFormatting>
  <conditionalFormatting sqref="L7:M7">
    <cfRule type="expression" dxfId="6553" priority="280">
      <formula>$P7&lt;&gt;""</formula>
    </cfRule>
    <cfRule type="expression" dxfId="6552" priority="345">
      <formula>AND(TODAY()&gt;=$L$6+4,$P$7&lt;&gt;"")</formula>
    </cfRule>
  </conditionalFormatting>
  <conditionalFormatting sqref="L8">
    <cfRule type="expression" dxfId="6551" priority="344">
      <formula>AND(L8&gt;=TODAY(),L8&lt;=TODAY()+1)</formula>
    </cfRule>
  </conditionalFormatting>
  <conditionalFormatting sqref="L8:M8">
    <cfRule type="expression" dxfId="6550" priority="342">
      <formula>$O7&lt;&gt;""</formula>
    </cfRule>
    <cfRule type="timePeriod" dxfId="6549" priority="343" timePeriod="today">
      <formula>FLOOR(L8,1)=TODAY()</formula>
    </cfRule>
    <cfRule type="expression" dxfId="6548" priority="346">
      <formula>$P$7&lt;&gt;""</formula>
    </cfRule>
    <cfRule type="expression" dxfId="6547" priority="347">
      <formula>($M$9+$O$9+$Q$9)=$O$8</formula>
    </cfRule>
  </conditionalFormatting>
  <conditionalFormatting sqref="M10:N10">
    <cfRule type="expression" dxfId="6546" priority="293">
      <formula>"ET(SOMME(M8;O8;Q8)&lt;&gt;0;SOMME(M8;O8;Q9)=O7)  "</formula>
    </cfRule>
    <cfRule type="expression" dxfId="6545" priority="338">
      <formula>$P10&lt;&gt;""</formula>
    </cfRule>
    <cfRule type="timePeriod" dxfId="6544" priority="339" timePeriod="today">
      <formula>FLOOR(M10,1)=TODAY()</formula>
    </cfRule>
    <cfRule type="expression" dxfId="6543" priority="340">
      <formula>AND(M10&gt;=TODAY(),M10&lt;=TODAY()+1)</formula>
    </cfRule>
    <cfRule type="expression" dxfId="6542" priority="341">
      <formula>$Q$8&lt;&gt;""</formula>
    </cfRule>
  </conditionalFormatting>
  <conditionalFormatting sqref="L13:Q13">
    <cfRule type="expression" dxfId="6541" priority="175">
      <formula>AND(L11&lt;&gt;"",YEAR($L11)=2018)</formula>
    </cfRule>
    <cfRule type="expression" dxfId="6540" priority="235">
      <formula>AND(L11&lt;&gt;"",YEAR($L11)=2019)</formula>
    </cfRule>
    <cfRule type="expression" dxfId="6539" priority="334">
      <formula>AND(L11&lt;&gt;"",YEAR($L11)=2020)</formula>
    </cfRule>
    <cfRule type="expression" dxfId="6538" priority="335">
      <formula>AND(L11&lt;&gt;"",YEAR($L11)=2021)</formula>
    </cfRule>
    <cfRule type="expression" dxfId="6537" priority="336">
      <formula>AND(L11&lt;&gt;"",YEAR($L11)=2022)</formula>
    </cfRule>
    <cfRule type="expression" dxfId="6536" priority="337">
      <formula>AND(L11&lt;&gt;"",YEAR($L11)=2023)</formula>
    </cfRule>
  </conditionalFormatting>
  <conditionalFormatting sqref="L15">
    <cfRule type="expression" dxfId="6535" priority="121">
      <formula>AND(L15&gt;=TODAY(),L15&lt;=TODAY()+2)</formula>
    </cfRule>
    <cfRule type="expression" dxfId="6534" priority="135">
      <formula>AND(TODAY()&gt;=$P$10+6,TODAY()&lt;=$L$15-2)</formula>
    </cfRule>
  </conditionalFormatting>
  <conditionalFormatting sqref="P7">
    <cfRule type="timePeriod" dxfId="6533" priority="332" timePeriod="today">
      <formula>FLOOR(P7,1)=TODAY()</formula>
    </cfRule>
  </conditionalFormatting>
  <conditionalFormatting sqref="P7:Q7">
    <cfRule type="expression" dxfId="6532" priority="330">
      <formula>$L8&lt;&gt;""</formula>
    </cfRule>
    <cfRule type="expression" dxfId="6531" priority="331">
      <formula>AND(P7="",L7&lt;&gt;"",L7&lt;=TODAY())</formula>
    </cfRule>
  </conditionalFormatting>
  <conditionalFormatting sqref="Q8">
    <cfRule type="expression" dxfId="6530" priority="329">
      <formula>O8=(M9+O9+Q9)</formula>
    </cfRule>
  </conditionalFormatting>
  <conditionalFormatting sqref="P10:Q10">
    <cfRule type="expression" dxfId="6529" priority="325">
      <formula>(M9+O9+Q9)=O8</formula>
    </cfRule>
    <cfRule type="expression" dxfId="6528" priority="326">
      <formula>AND(P10="",M10&lt;&gt;"",M10&lt;=TODAY())</formula>
    </cfRule>
    <cfRule type="notContainsBlanks" dxfId="6527" priority="327">
      <formula>LEN(TRIM(P10))&gt;0</formula>
    </cfRule>
    <cfRule type="expression" dxfId="6526" priority="328">
      <formula>M10=TODAY()</formula>
    </cfRule>
  </conditionalFormatting>
  <conditionalFormatting sqref="Q15">
    <cfRule type="cellIs" dxfId="6525" priority="323" operator="lessThan">
      <formula>1</formula>
    </cfRule>
  </conditionalFormatting>
  <conditionalFormatting sqref="Q15">
    <cfRule type="expression" dxfId="6524" priority="324">
      <formula>IF(AND(M14="",O14="",Q14="",(L11:Q11)=""),"",IF(M14+O14+Q14&lt;&gt;SUM(L11:Q11),O15&lt;=TODAY()))</formula>
    </cfRule>
  </conditionalFormatting>
  <conditionalFormatting sqref="L19">
    <cfRule type="timePeriod" dxfId="6523" priority="285" timePeriod="today">
      <formula>FLOOR(L19,1)=TODAY()</formula>
    </cfRule>
    <cfRule type="expression" dxfId="6522" priority="292">
      <formula>AND(L19&gt;=TODAY(),L19&lt;=TODAY()+1)</formula>
    </cfRule>
  </conditionalFormatting>
  <conditionalFormatting sqref="L19:M19">
    <cfRule type="expression" dxfId="6521" priority="278">
      <formula>$P19&lt;&gt;""</formula>
    </cfRule>
    <cfRule type="expression" dxfId="6520" priority="319">
      <formula>AND(TODAY()&gt;=$L$18+4,$P$19&lt;&gt;"")</formula>
    </cfRule>
  </conditionalFormatting>
  <conditionalFormatting sqref="L20:M20">
    <cfRule type="expression" dxfId="6519" priority="316">
      <formula>$Q20&lt;&gt;""</formula>
    </cfRule>
    <cfRule type="timePeriod" dxfId="6518" priority="317" timePeriod="today">
      <formula>FLOOR(L20,1)=TODAY()</formula>
    </cfRule>
    <cfRule type="expression" dxfId="6517" priority="318">
      <formula>AND(L20&gt;=TODAY(),L20&lt;=TODAY()+1)</formula>
    </cfRule>
    <cfRule type="expression" dxfId="6516" priority="320">
      <formula>$P$19&lt;&gt;""</formula>
    </cfRule>
    <cfRule type="expression" dxfId="6515" priority="321">
      <formula>($M$21+$O$21+$Q$21)=$O$20</formula>
    </cfRule>
  </conditionalFormatting>
  <conditionalFormatting sqref="M22:N22">
    <cfRule type="expression" dxfId="6514" priority="290">
      <formula>AND(SUM(M21,O21,Q21)&lt;&gt;0,SUM(M21,O21,Q21)=O20)</formula>
    </cfRule>
    <cfRule type="expression" dxfId="6513" priority="312">
      <formula>$P22&lt;&gt;""</formula>
    </cfRule>
    <cfRule type="timePeriod" dxfId="6512" priority="313" timePeriod="today">
      <formula>FLOOR(M22,1)=TODAY()</formula>
    </cfRule>
    <cfRule type="expression" dxfId="6511" priority="314">
      <formula>AND(M22&gt;=TODAY(),M22&lt;=TODAY()+1)</formula>
    </cfRule>
    <cfRule type="expression" dxfId="6510" priority="315">
      <formula>$Q$20&lt;&gt;""</formula>
    </cfRule>
  </conditionalFormatting>
  <conditionalFormatting sqref="L25:Q25">
    <cfRule type="expression" dxfId="6509" priority="149">
      <formula>AND(L23&lt;&gt;"",YEAR($L23)=2023)</formula>
    </cfRule>
    <cfRule type="expression" dxfId="6508" priority="222">
      <formula>AND(L23&lt;&gt;"",YEAR($L23)=2022)</formula>
    </cfRule>
    <cfRule type="expression" dxfId="6507" priority="308">
      <formula>AND(L23&lt;&gt;"",YEAR($L23)=2021)</formula>
    </cfRule>
    <cfRule type="expression" dxfId="6506" priority="309">
      <formula>AND(L23&lt;&gt;"",YEAR($L23)=2020)</formula>
    </cfRule>
    <cfRule type="expression" dxfId="6505" priority="310">
      <formula>AND(L23&lt;&gt;"",YEAR($L23)=2019)</formula>
    </cfRule>
    <cfRule type="expression" dxfId="6504" priority="311">
      <formula>AND(L23&lt;&gt;"",YEAR($L23)=2018)</formula>
    </cfRule>
  </conditionalFormatting>
  <conditionalFormatting sqref="L27">
    <cfRule type="expression" dxfId="6503" priority="123">
      <formula>AND(L27&gt;=TODAY(),L27&lt;=TODAY()+2)</formula>
    </cfRule>
    <cfRule type="expression" dxfId="6502" priority="171">
      <formula>AND(TODAY()&gt;=$P$22+6,TODAY()&lt;=$L$27-2)</formula>
    </cfRule>
  </conditionalFormatting>
  <conditionalFormatting sqref="P19">
    <cfRule type="timePeriod" dxfId="6501" priority="306" timePeriod="today">
      <formula>FLOOR(P19,1)=TODAY()</formula>
    </cfRule>
  </conditionalFormatting>
  <conditionalFormatting sqref="P19:Q19">
    <cfRule type="expression" dxfId="6500" priority="304">
      <formula>$L20&lt;&gt;""</formula>
    </cfRule>
    <cfRule type="expression" dxfId="6499" priority="305">
      <formula>AND(P19="",L19&lt;&gt;"",L19&lt;=TODAY())</formula>
    </cfRule>
  </conditionalFormatting>
  <conditionalFormatting sqref="P22:Q22">
    <cfRule type="expression" dxfId="6498" priority="300">
      <formula>(M21+O21+Q21)=O20</formula>
    </cfRule>
    <cfRule type="expression" dxfId="6497" priority="301">
      <formula>AND(P22="",M22&lt;&gt;"",M22&lt;=TODAY())</formula>
    </cfRule>
    <cfRule type="notContainsBlanks" dxfId="6496" priority="302">
      <formula>LEN(TRIM(P22))&gt;0</formula>
    </cfRule>
    <cfRule type="expression" dxfId="6495" priority="303">
      <formula>M22=TODAY()</formula>
    </cfRule>
  </conditionalFormatting>
  <conditionalFormatting sqref="Q27">
    <cfRule type="cellIs" dxfId="6494" priority="298" operator="lessThan">
      <formula>1</formula>
    </cfRule>
  </conditionalFormatting>
  <conditionalFormatting sqref="Q27">
    <cfRule type="expression" dxfId="6493" priority="299">
      <formula>IF(AND(M26="",O26="",Q26="",(L23:Q23)=""),"",IF(M26+O26+Q26&lt;&gt;SUM(L23:Q23),O27&lt;=TODAY()))</formula>
    </cfRule>
  </conditionalFormatting>
  <conditionalFormatting sqref="D6:I15">
    <cfRule type="expression" dxfId="6492" priority="203">
      <formula>AND(($E$14+$G$14+$I$14)&lt;&gt;"",COUNTA($D$11:$I$11)&gt;0,COUNTA($D$11:$I$11)=($E$14+$G$14+$I$14))</formula>
    </cfRule>
  </conditionalFormatting>
  <conditionalFormatting sqref="D18:I27">
    <cfRule type="expression" dxfId="6491" priority="150">
      <formula>AND(($E$26+$G$26+$I$26)&lt;&gt;"",COUNTA($D$23:$I$23)&gt;0,COUNTA($D$23:$I$23)=($E$26+$G$26+$I$26))</formula>
    </cfRule>
  </conditionalFormatting>
  <conditionalFormatting sqref="L12:Q12">
    <cfRule type="timePeriod" dxfId="6490" priority="136" timePeriod="tomorrow">
      <formula>FLOOR(L12,1)=TODAY()+1</formula>
    </cfRule>
    <cfRule type="expression" dxfId="6489" priority="138">
      <formula>L$12&lt;=TODAY()</formula>
    </cfRule>
  </conditionalFormatting>
  <conditionalFormatting sqref="L12:Q12">
    <cfRule type="expression" dxfId="6488" priority="93">
      <formula>L$13&lt;&gt;""</formula>
    </cfRule>
  </conditionalFormatting>
  <conditionalFormatting sqref="L6:Q15">
    <cfRule type="expression" dxfId="6487" priority="152">
      <formula>AND(($M$14+$O$14+$Q$14)&lt;&gt;"",COUNTA($L$11:$Q$11)&gt;0,COUNTA($L$11:$Q$11)=($M$14+$O$14+$Q$14))</formula>
    </cfRule>
  </conditionalFormatting>
  <conditionalFormatting sqref="L24:Q24">
    <cfRule type="expression" dxfId="6486" priority="125">
      <formula>L$24&lt;=TODAY()</formula>
    </cfRule>
    <cfRule type="timePeriod" dxfId="6485" priority="162" timePeriod="tomorrow">
      <formula>FLOOR(L24,1)=TODAY()+1</formula>
    </cfRule>
  </conditionalFormatting>
  <conditionalFormatting sqref="L24:Q24">
    <cfRule type="expression" dxfId="6484" priority="87">
      <formula>L$25&lt;&gt;""</formula>
    </cfRule>
  </conditionalFormatting>
  <conditionalFormatting sqref="L18:Q27">
    <cfRule type="expression" dxfId="6483" priority="148">
      <formula>AND(($M$26+$O$26+$Q$26)&lt;&gt;"",COUNTA($L$23:$Q$23)&gt;0,COUNTA($L$23:$Q$23)=($M$26+$O$26+$Q$26))</formula>
    </cfRule>
  </conditionalFormatting>
  <conditionalFormatting sqref="D6:I10">
    <cfRule type="expression" dxfId="6482" priority="146">
      <formula>AND($E$9&lt;&gt;"",$G$9&lt;&gt;"",$I$9&lt;&gt;"",$G$8&lt;&gt;"",$E$9+$G$9+$I$9=$G$8)</formula>
    </cfRule>
  </conditionalFormatting>
  <conditionalFormatting sqref="D18:I22">
    <cfRule type="expression" dxfId="6481" priority="143">
      <formula>AND($E$21&lt;&gt;"",$G$21&lt;&gt;"",$I$21&lt;&gt;"",$G$20&lt;&gt;"",$E$21+$G$21+$I$21=$G$20)</formula>
    </cfRule>
  </conditionalFormatting>
  <conditionalFormatting sqref="L6:Q10">
    <cfRule type="expression" dxfId="6480" priority="145">
      <formula>AND($M$9&lt;&gt;"",$O$9&lt;&gt;"",$Q$9&lt;&gt;"",$O$8&lt;&gt;"",$M$9+$O$9+$Q$9=$O$8)</formula>
    </cfRule>
  </conditionalFormatting>
  <conditionalFormatting sqref="L18:Q22">
    <cfRule type="expression" dxfId="6479" priority="141">
      <formula>AND($M$21&lt;&gt;"",$O$21&lt;&gt;"",$Q$21&lt;&gt;"",$O$20&lt;&gt;"",$M$21+$O$21+$Q$21=$O$20)</formula>
    </cfRule>
  </conditionalFormatting>
  <conditionalFormatting sqref="M5:N5">
    <cfRule type="expression" dxfId="6478" priority="80">
      <formula>$M$5&lt;&gt;""</formula>
    </cfRule>
    <cfRule type="expression" dxfId="6477" priority="85">
      <formula>OR(D27&lt;=TODAY()-2,Q5&lt;=TODAY()-2)</formula>
    </cfRule>
    <cfRule type="expression" dxfId="6476" priority="282">
      <formula>$M$4&lt;&gt;""</formula>
    </cfRule>
    <cfRule type="expression" dxfId="6475" priority="284">
      <formula>OR($E$21+$G$21+$I$21=$I$20,$E$26+$G$26+$I$26=$I$20,TODAY()&gt;=$D$27-2)</formula>
    </cfRule>
  </conditionalFormatting>
  <conditionalFormatting sqref="D6">
    <cfRule type="expression" dxfId="6474" priority="219">
      <formula>$D$6&lt;&gt;""</formula>
    </cfRule>
    <cfRule type="expression" dxfId="6473" priority="277">
      <formula>$I$5&lt;&gt;""</formula>
    </cfRule>
  </conditionalFormatting>
  <conditionalFormatting sqref="L6">
    <cfRule type="expression" dxfId="6472" priority="216">
      <formula>$L6&lt;&gt;""</formula>
    </cfRule>
    <cfRule type="expression" dxfId="6471" priority="246">
      <formula>$Q$4&lt;&gt;""</formula>
    </cfRule>
    <cfRule type="expression" dxfId="6470" priority="348">
      <formula>$L$7=TODAY()</formula>
    </cfRule>
  </conditionalFormatting>
  <conditionalFormatting sqref="D18">
    <cfRule type="expression" dxfId="6469" priority="267">
      <formula>$D$18&lt;&gt;""</formula>
    </cfRule>
    <cfRule type="expression" dxfId="6468" priority="359">
      <formula>$I16&lt;&gt;""</formula>
    </cfRule>
  </conditionalFormatting>
  <conditionalFormatting sqref="L18">
    <cfRule type="expression" dxfId="6467" priority="215">
      <formula>$L18&lt;&gt;""</formula>
    </cfRule>
    <cfRule type="expression" dxfId="6466" priority="233">
      <formula>$Q$16&lt;&gt;""</formula>
    </cfRule>
    <cfRule type="expression" dxfId="6465" priority="322">
      <formula>$L$19=TODAY()</formula>
    </cfRule>
  </conditionalFormatting>
  <conditionalFormatting sqref="E5">
    <cfRule type="expression" dxfId="6464" priority="273">
      <formula>$E5&lt;&gt;""</formula>
    </cfRule>
    <cfRule type="expression" dxfId="6463" priority="283">
      <formula>$E$4&lt;&gt;""</formula>
    </cfRule>
  </conditionalFormatting>
  <conditionalFormatting sqref="M6:Q6">
    <cfRule type="expression" dxfId="6462" priority="182">
      <formula>AND($P$7="",L6&lt;&gt;"",M6="")</formula>
    </cfRule>
  </conditionalFormatting>
  <conditionalFormatting sqref="D11">
    <cfRule type="expression" dxfId="6461" priority="104">
      <formula>IF($I8&gt;=1,$H$10,"")</formula>
    </cfRule>
  </conditionalFormatting>
  <conditionalFormatting sqref="E11">
    <cfRule type="expression" dxfId="6460" priority="113">
      <formula>IF($I$8&gt;=2,$H$10,"")</formula>
    </cfRule>
    <cfRule type="expression" dxfId="6459" priority="193">
      <formula>$E11&lt;&gt;""</formula>
    </cfRule>
  </conditionalFormatting>
  <conditionalFormatting sqref="F11">
    <cfRule type="expression" dxfId="6458" priority="159">
      <formula>IF($I$8&gt;=3,$H$10,"")</formula>
    </cfRule>
    <cfRule type="expression" dxfId="6457" priority="199">
      <formula>$F$11&lt;&gt;""</formula>
    </cfRule>
  </conditionalFormatting>
  <conditionalFormatting sqref="G11">
    <cfRule type="expression" dxfId="6456" priority="189">
      <formula>IF($I$8&gt;=4,$H$10,"")</formula>
    </cfRule>
    <cfRule type="expression" dxfId="6455" priority="204">
      <formula>$G$11&lt;&gt;""</formula>
    </cfRule>
  </conditionalFormatting>
  <conditionalFormatting sqref="H11">
    <cfRule type="expression" dxfId="6454" priority="190">
      <formula>IF($I$8&gt;=5,$H$10,"")</formula>
    </cfRule>
    <cfRule type="expression" dxfId="6453" priority="205">
      <formula>$H$11&lt;&gt;""</formula>
    </cfRule>
  </conditionalFormatting>
  <conditionalFormatting sqref="I11">
    <cfRule type="expression" dxfId="6452" priority="191">
      <formula>IF($I$8&gt;=6,$H$10,"")</formula>
    </cfRule>
    <cfRule type="expression" dxfId="6451" priority="206">
      <formula>$I$11&lt;&gt;""</formula>
    </cfRule>
  </conditionalFormatting>
  <conditionalFormatting sqref="D23">
    <cfRule type="expression" dxfId="6450" priority="151">
      <formula>IF($I$20&gt;=1,$H$22,"")</formula>
    </cfRule>
  </conditionalFormatting>
  <conditionalFormatting sqref="E23">
    <cfRule type="expression" dxfId="6449" priority="185">
      <formula>IF($I$20&gt;=2,$H$22,"")</formula>
    </cfRule>
    <cfRule type="expression" dxfId="6448" priority="188">
      <formula>$E$23&lt;&gt;""</formula>
    </cfRule>
  </conditionalFormatting>
  <conditionalFormatting sqref="F23">
    <cfRule type="expression" dxfId="6447" priority="184">
      <formula>IF($I$20&gt;=3,$H$22,"")</formula>
    </cfRule>
    <cfRule type="expression" dxfId="6446" priority="194">
      <formula>$F$23&lt;&gt;""</formula>
    </cfRule>
  </conditionalFormatting>
  <conditionalFormatting sqref="G23">
    <cfRule type="expression" dxfId="6445" priority="183">
      <formula>IF($I$20&gt;=4,$H$22,"")</formula>
    </cfRule>
    <cfRule type="expression" dxfId="6444" priority="195">
      <formula>$G$23&lt;&gt;""</formula>
    </cfRule>
  </conditionalFormatting>
  <conditionalFormatting sqref="H23">
    <cfRule type="expression" dxfId="6443" priority="157">
      <formula>IF($I$20&gt;=5,$H$22,"")</formula>
    </cfRule>
    <cfRule type="expression" dxfId="6442" priority="196">
      <formula>$H$23&lt;&gt;""</formula>
    </cfRule>
  </conditionalFormatting>
  <conditionalFormatting sqref="I23">
    <cfRule type="expression" dxfId="6441" priority="98">
      <formula>IF($I$20&gt;=6,$H$22,"")</formula>
    </cfRule>
    <cfRule type="expression" dxfId="6440" priority="197">
      <formula>$I$23&lt;&gt;""</formula>
    </cfRule>
  </conditionalFormatting>
  <conditionalFormatting sqref="L11">
    <cfRule type="expression" dxfId="6439" priority="153">
      <formula>IF($Q8&gt;=1,$P$10,"")</formula>
    </cfRule>
  </conditionalFormatting>
  <conditionalFormatting sqref="M11">
    <cfRule type="expression" dxfId="6438" priority="92">
      <formula>IF($Q$8&gt;=2,$P$10,"")</formula>
    </cfRule>
    <cfRule type="expression" dxfId="6437" priority="177">
      <formula>$M$11&lt;&gt;""</formula>
    </cfRule>
  </conditionalFormatting>
  <conditionalFormatting sqref="N11">
    <cfRule type="expression" dxfId="6436" priority="158">
      <formula>IF($Q$8&gt;=3,$P$10,"")</formula>
    </cfRule>
    <cfRule type="expression" dxfId="6435" priority="178">
      <formula>$N$11&lt;&gt;""</formula>
    </cfRule>
  </conditionalFormatting>
  <conditionalFormatting sqref="O11">
    <cfRule type="expression" dxfId="6434" priority="174">
      <formula>IF($Q$8&gt;=4,$P$10,"")</formula>
    </cfRule>
    <cfRule type="expression" dxfId="6433" priority="179">
      <formula>$O$11&lt;&gt;""</formula>
    </cfRule>
  </conditionalFormatting>
  <conditionalFormatting sqref="P11">
    <cfRule type="expression" dxfId="6432" priority="173">
      <formula>IF($Q$8&gt;=5,$P$10,"")</formula>
    </cfRule>
    <cfRule type="expression" dxfId="6431" priority="180">
      <formula>$P$11&lt;&gt;""</formula>
    </cfRule>
  </conditionalFormatting>
  <conditionalFormatting sqref="Q11">
    <cfRule type="expression" dxfId="6430" priority="172">
      <formula>IF($Q$8&gt;=6,$P$10,"")</formula>
    </cfRule>
    <cfRule type="expression" dxfId="6429" priority="181">
      <formula>$Q$11&lt;&gt;""</formula>
    </cfRule>
  </conditionalFormatting>
  <conditionalFormatting sqref="L23">
    <cfRule type="expression" dxfId="6428" priority="163">
      <formula>IF($Q$20&gt;=1,$P$22,"")</formula>
    </cfRule>
  </conditionalFormatting>
  <conditionalFormatting sqref="M23">
    <cfRule type="expression" dxfId="6427" priority="86">
      <formula>IF($Q$20&gt;=2,$P$22,"")</formula>
    </cfRule>
    <cfRule type="expression" dxfId="6426" priority="164">
      <formula>$M$23&lt;&gt;""</formula>
    </cfRule>
  </conditionalFormatting>
  <conditionalFormatting sqref="N23">
    <cfRule type="expression" dxfId="6425" priority="161">
      <formula>IF($Q$20&gt;=3,$P$22,"")</formula>
    </cfRule>
    <cfRule type="expression" dxfId="6424" priority="165">
      <formula>$N$23&lt;&gt;""</formula>
    </cfRule>
  </conditionalFormatting>
  <conditionalFormatting sqref="O23">
    <cfRule type="expression" dxfId="6423" priority="160">
      <formula>IF($Q$20&gt;=4,$P$22,"")</formula>
    </cfRule>
    <cfRule type="expression" dxfId="6422" priority="166">
      <formula>$O$23&lt;&gt;""</formula>
    </cfRule>
  </conditionalFormatting>
  <conditionalFormatting sqref="P23">
    <cfRule type="expression" dxfId="6421" priority="156">
      <formula>IF($Q$20&gt;=5,$P$22,"")</formula>
    </cfRule>
    <cfRule type="expression" dxfId="6420" priority="167">
      <formula>$P$23&lt;&gt;""</formula>
    </cfRule>
  </conditionalFormatting>
  <conditionalFormatting sqref="Q23">
    <cfRule type="expression" dxfId="6419" priority="119">
      <formula>IF($Q$20&gt;=6,$P$22,"")</formula>
    </cfRule>
    <cfRule type="expression" dxfId="6418" priority="168">
      <formula>$Q$23&lt;&gt;""</formula>
    </cfRule>
  </conditionalFormatting>
  <conditionalFormatting sqref="D11:I11">
    <cfRule type="expression" dxfId="6417" priority="61">
      <formula>D$11&lt;&gt;""</formula>
    </cfRule>
    <cfRule type="expression" dxfId="6416" priority="192">
      <formula>$H$10&lt;=TODAY()-2</formula>
    </cfRule>
  </conditionalFormatting>
  <conditionalFormatting sqref="L11:Q11">
    <cfRule type="expression" dxfId="6415" priority="60">
      <formula>L$11&lt;&gt;""</formula>
    </cfRule>
    <cfRule type="expression" dxfId="6414" priority="176">
      <formula>$P$10&lt;=TODAY()-2</formula>
    </cfRule>
  </conditionalFormatting>
  <conditionalFormatting sqref="D23:I23">
    <cfRule type="expression" dxfId="6413" priority="59">
      <formula>D$23&lt;&gt;""</formula>
    </cfRule>
    <cfRule type="expression" dxfId="6412" priority="187">
      <formula>$H$22&lt;=TODAY()-2</formula>
    </cfRule>
  </conditionalFormatting>
  <conditionalFormatting sqref="L23:Q23">
    <cfRule type="expression" dxfId="6411" priority="58">
      <formula>L$23&lt;&gt;""</formula>
    </cfRule>
    <cfRule type="expression" dxfId="6410" priority="169">
      <formula>$P$22&lt;=TODAY()-2</formula>
    </cfRule>
  </conditionalFormatting>
  <conditionalFormatting sqref="E6:I6">
    <cfRule type="expression" dxfId="6409" priority="214">
      <formula>AND($H$7="",D6&lt;&gt;"",E6="")</formula>
    </cfRule>
  </conditionalFormatting>
  <conditionalFormatting sqref="E18:I18">
    <cfRule type="expression" dxfId="6408" priority="211">
      <formula>AND($H$19="",D18&lt;&gt;"",E18="")</formula>
    </cfRule>
  </conditionalFormatting>
  <conditionalFormatting sqref="M18:Q18">
    <cfRule type="expression" dxfId="6407" priority="209">
      <formula>AND($P$19="",L18&lt;&gt;"",M18="")</formula>
    </cfRule>
  </conditionalFormatting>
  <conditionalFormatting sqref="M12">
    <cfRule type="expression" dxfId="6406" priority="234">
      <formula>AND(TODAY()&gt;=$M$11,TODAY()&lt;=$M$12-1)</formula>
    </cfRule>
  </conditionalFormatting>
  <conditionalFormatting sqref="L12">
    <cfRule type="expression" dxfId="6405" priority="294">
      <formula>AND(TODAY()&gt;=$L$11,TODAY()&lt;=$L$12-1)</formula>
    </cfRule>
  </conditionalFormatting>
  <conditionalFormatting sqref="N12">
    <cfRule type="expression" dxfId="6404" priority="97">
      <formula>$N$12&lt;=TODAY()</formula>
    </cfRule>
    <cfRule type="expression" dxfId="6403" priority="212">
      <formula>AND(TODAY()&gt;=$N$11,TODAY()&lt;=$N$12-1)</formula>
    </cfRule>
  </conditionalFormatting>
  <conditionalFormatting sqref="O12">
    <cfRule type="expression" dxfId="6402" priority="96">
      <formula>$O$12&lt;=TODAY()</formula>
    </cfRule>
    <cfRule type="expression" dxfId="6401" priority="144">
      <formula>AND(TODAY()&gt;=$O$11,TODAY()&lt;=$O$12-1)</formula>
    </cfRule>
  </conditionalFormatting>
  <conditionalFormatting sqref="P12">
    <cfRule type="expression" dxfId="6400" priority="95">
      <formula>$P12&lt;=TODAY()</formula>
    </cfRule>
    <cfRule type="expression" dxfId="6399" priority="139">
      <formula>AND(TODAY()&gt;=$P$11,TODAY()&lt;=$P$12-1)</formula>
    </cfRule>
  </conditionalFormatting>
  <conditionalFormatting sqref="Q12">
    <cfRule type="expression" dxfId="6398" priority="94">
      <formula>$Q$12&lt;=TODAY()</formula>
    </cfRule>
    <cfRule type="expression" dxfId="6397" priority="137">
      <formula>AND(TODAY()&gt;=$Q$11,TODAY()&lt;=$Q$12-1)</formula>
    </cfRule>
  </conditionalFormatting>
  <conditionalFormatting sqref="D24">
    <cfRule type="expression" dxfId="6396" priority="364">
      <formula>AND(TODAY()&gt;=D23,TODAY()&lt;=D24-1)</formula>
    </cfRule>
  </conditionalFormatting>
  <conditionalFormatting sqref="E24">
    <cfRule type="expression" dxfId="6395" priority="132">
      <formula>$E$24&lt;=TODAY()</formula>
    </cfRule>
    <cfRule type="expression" dxfId="6394" priority="252">
      <formula>AND(TODAY()&gt;=$E$23,TODAY()&lt;=$E$24-1)</formula>
    </cfRule>
  </conditionalFormatting>
  <conditionalFormatting sqref="F24">
    <cfRule type="expression" dxfId="6393" priority="103">
      <formula>$F$24&lt;=TODAY()</formula>
    </cfRule>
    <cfRule type="expression" dxfId="6392" priority="213">
      <formula>AND(TODAY()&gt;=$F$23,TODAY()&lt;=$F$24-1)</formula>
    </cfRule>
  </conditionalFormatting>
  <conditionalFormatting sqref="G24">
    <cfRule type="expression" dxfId="6391" priority="102">
      <formula>$G$24&lt;=TODAY()</formula>
    </cfRule>
    <cfRule type="expression" dxfId="6390" priority="142">
      <formula>AND(TODAY()&gt;=$G$23,TODAY()&lt;=$G$24-1)</formula>
    </cfRule>
  </conditionalFormatting>
  <conditionalFormatting sqref="H24">
    <cfRule type="expression" dxfId="6389" priority="101">
      <formula>$H$24&lt;=TODAY()</formula>
    </cfRule>
    <cfRule type="expression" dxfId="6388" priority="133">
      <formula>AND(TODAY()&gt;=$H$23,TODAY()&lt;=$H$24-1)</formula>
    </cfRule>
  </conditionalFormatting>
  <conditionalFormatting sqref="I24">
    <cfRule type="expression" dxfId="6387" priority="100">
      <formula>$I$24&lt;=TODAY()</formula>
    </cfRule>
    <cfRule type="expression" dxfId="6386" priority="130">
      <formula>AND(TODAY()&gt;=$I$23,TODAY()&lt;=$I$24-1)</formula>
    </cfRule>
  </conditionalFormatting>
  <conditionalFormatting sqref="L24">
    <cfRule type="expression" dxfId="6385" priority="291">
      <formula>AND(TODAY()&gt;=$L$23,TODAY()&lt;=$L$24-1)</formula>
    </cfRule>
  </conditionalFormatting>
  <conditionalFormatting sqref="M24">
    <cfRule type="expression" dxfId="6384" priority="124">
      <formula>$M$24&lt;=TODAY()</formula>
    </cfRule>
    <cfRule type="expression" dxfId="6383" priority="221">
      <formula>AND(TODAY()&gt;=$M$23,TODAY()&lt;=$M$24-1)</formula>
    </cfRule>
  </conditionalFormatting>
  <conditionalFormatting sqref="N24">
    <cfRule type="expression" dxfId="6382" priority="91">
      <formula>$N$24&lt;=TODAY()</formula>
    </cfRule>
    <cfRule type="expression" dxfId="6381" priority="140">
      <formula>AND(TODAY()&gt;=$N$23,TODAY()&lt;=$N$24-1)</formula>
    </cfRule>
  </conditionalFormatting>
  <conditionalFormatting sqref="O24">
    <cfRule type="expression" dxfId="6380" priority="90">
      <formula>$O$24&lt;=TODAY()</formula>
    </cfRule>
    <cfRule type="expression" dxfId="6379" priority="128">
      <formula>AND(TODAY()&gt;=$O$23,TODAY()&lt;=$O$24-1)</formula>
    </cfRule>
  </conditionalFormatting>
  <conditionalFormatting sqref="P24">
    <cfRule type="expression" dxfId="6378" priority="89">
      <formula>$P$24&lt;=TODAY()</formula>
    </cfRule>
    <cfRule type="expression" dxfId="6377" priority="127">
      <formula>AND(TODAY()&gt;=$P$23,TODAY()&lt;=$P$24-1)</formula>
    </cfRule>
  </conditionalFormatting>
  <conditionalFormatting sqref="Q24">
    <cfRule type="expression" dxfId="6376" priority="88">
      <formula>$Q$24&lt;=TODAY()</formula>
    </cfRule>
    <cfRule type="expression" dxfId="6375" priority="126">
      <formula>AND(TODAY()&gt;=$Q$23,TODAY()&lt;=$Q$24-1)</formula>
    </cfRule>
  </conditionalFormatting>
  <conditionalFormatting sqref="G15">
    <cfRule type="expression" dxfId="6374" priority="114">
      <formula>$G$15=TODAY()</formula>
    </cfRule>
    <cfRule type="expression" dxfId="6373" priority="115">
      <formula>AND(TODAY()&gt;=D15,TODAY()&lt;=G15)</formula>
    </cfRule>
  </conditionalFormatting>
  <conditionalFormatting sqref="G27">
    <cfRule type="expression" dxfId="6372" priority="111">
      <formula>$G$27=TODAY()</formula>
    </cfRule>
    <cfRule type="expression" dxfId="6371" priority="118">
      <formula>AND(TODAY()&gt;=$D$27,TODAY()&lt;=$G$27)</formula>
    </cfRule>
  </conditionalFormatting>
  <conditionalFormatting sqref="O15">
    <cfRule type="expression" dxfId="6370" priority="112">
      <formula>$O$15=TODAY()</formula>
    </cfRule>
    <cfRule type="expression" dxfId="6369" priority="117">
      <formula>AND(TODAY()&gt;=L15,TODAY()&lt;=O15)</formula>
    </cfRule>
  </conditionalFormatting>
  <conditionalFormatting sqref="O27">
    <cfRule type="expression" dxfId="6368" priority="110">
      <formula>$O$27=TODAY()</formula>
    </cfRule>
    <cfRule type="expression" dxfId="6367" priority="116">
      <formula>AND(TODAY()&gt;=$L$27,AUJOURDHUI&lt;=$O$27)</formula>
    </cfRule>
  </conditionalFormatting>
  <conditionalFormatting sqref="D12">
    <cfRule type="expression" dxfId="6366" priority="220">
      <formula>AND(TODAY()&gt;=D11,TODAY()&lt;=D12-1)</formula>
    </cfRule>
  </conditionalFormatting>
  <conditionalFormatting sqref="E12">
    <cfRule type="expression" dxfId="6365" priority="247">
      <formula>AND(TODAY()&gt;=$E$11,TODAY()&lt;=$E$12-1)</formula>
    </cfRule>
  </conditionalFormatting>
  <conditionalFormatting sqref="F12">
    <cfRule type="expression" dxfId="6364" priority="391">
      <formula>AND(TODAY()&gt;=$F$11,TODAY()&lt;=$F$12-1)</formula>
    </cfRule>
  </conditionalFormatting>
  <conditionalFormatting sqref="G12">
    <cfRule type="expression" dxfId="6363" priority="154">
      <formula>AND(TODAY()&gt;=$G$11,TODAY()&lt;=$G$12-1)</formula>
    </cfRule>
  </conditionalFormatting>
  <conditionalFormatting sqref="H12">
    <cfRule type="expression" dxfId="6362" priority="109">
      <formula>AND(TODAY()&gt;=$H$11,TODAY()&lt;=$H$12-1)</formula>
    </cfRule>
  </conditionalFormatting>
  <conditionalFormatting sqref="I12">
    <cfRule type="expression" dxfId="6361" priority="108">
      <formula>AND(TODAY()&gt;=$I$11,TODAY()&lt;=$I$12-1)</formula>
    </cfRule>
  </conditionalFormatting>
  <conditionalFormatting sqref="E4:F4">
    <cfRule type="expression" dxfId="6360" priority="83">
      <formula>$E$4&lt;&gt;""</formula>
    </cfRule>
    <cfRule type="expression" dxfId="6359" priority="84">
      <formula>$E$4=""</formula>
    </cfRule>
  </conditionalFormatting>
  <conditionalFormatting sqref="M4:N4">
    <cfRule type="expression" dxfId="6358" priority="62">
      <formula>$M$4&lt;&gt;""</formula>
    </cfRule>
    <cfRule type="expression" dxfId="6357" priority="79">
      <formula>Q4=TODAY()</formula>
    </cfRule>
    <cfRule type="expression" dxfId="6356" priority="81">
      <formula>OR(D27&lt;=TODAY()-2,Q5&lt;=TODAY()-2)</formula>
    </cfRule>
    <cfRule type="expression" dxfId="6355" priority="82">
      <formula>OR($E$21+$G$21+$I$21=$I$20,$E$26+$G$26+$I$26=$I$20,TODAY()&gt;=$D$27-2)</formula>
    </cfRule>
  </conditionalFormatting>
  <conditionalFormatting sqref="M17:N17">
    <cfRule type="expression" dxfId="6354" priority="69">
      <formula>$M$17&lt;&gt;""</formula>
    </cfRule>
    <cfRule type="expression" dxfId="6353" priority="74">
      <formula>OR(L15&lt;=TODAY()-2,Q17&lt;=TODAY()-2)</formula>
    </cfRule>
    <cfRule type="expression" dxfId="6352" priority="76">
      <formula>$M$16&lt;&gt;""</formula>
    </cfRule>
    <cfRule type="expression" dxfId="6351" priority="78">
      <formula>OR($M$9+$O$9+$Q$9=$Q$8,$M$14+$O$14+$Q$14=$Q$8,TODAY()&gt;=$L$15-2)</formula>
    </cfRule>
  </conditionalFormatting>
  <conditionalFormatting sqref="E17">
    <cfRule type="expression" dxfId="6350" priority="65">
      <formula>$E17&lt;&gt;""</formula>
    </cfRule>
    <cfRule type="expression" dxfId="6349" priority="77">
      <formula>$E$16&lt;&gt;""</formula>
    </cfRule>
  </conditionalFormatting>
  <conditionalFormatting sqref="E16:F16">
    <cfRule type="expression" dxfId="6348" priority="64">
      <formula>E16&lt;&gt;""</formula>
    </cfRule>
    <cfRule type="expression" dxfId="6347" priority="67">
      <formula>OR($E$9+$G$9+$I$9=$G$8,$E$14+$G$14+$I$14=$I$8,TODAY()&gt;=$D$15-2)</formula>
    </cfRule>
    <cfRule type="expression" dxfId="6346" priority="72">
      <formula>$I$16=TODAY()</formula>
    </cfRule>
    <cfRule type="expression" dxfId="6345" priority="73">
      <formula>OR(D15&lt;=TODAY()-2,I17&lt;=TODAY()-2)</formula>
    </cfRule>
  </conditionalFormatting>
  <conditionalFormatting sqref="M16:N16">
    <cfRule type="expression" dxfId="6344" priority="63">
      <formula>$M$16&lt;&gt;""</formula>
    </cfRule>
    <cfRule type="expression" dxfId="6343" priority="68">
      <formula>Q16=TODAY()</formula>
    </cfRule>
    <cfRule type="expression" dxfId="6342" priority="70">
      <formula>OR(L15&lt;=TODAY()-2,Q17&lt;=TODAY()-2)</formula>
    </cfRule>
    <cfRule type="expression" dxfId="6341" priority="71">
      <formula>OR($M$9+$O$9+$Q$9=$Q$8,$M$14+$O$14+$Q$14=$Q$8,TODAY()&gt;=$L$27-2)</formula>
    </cfRule>
  </conditionalFormatting>
  <conditionalFormatting sqref="E17:F17">
    <cfRule type="expression" dxfId="6340" priority="66">
      <formula>OR(D15&lt;=TODAY()-2,I17&lt;=TODAY()-2)</formula>
    </cfRule>
    <cfRule type="expression" dxfId="6339" priority="75">
      <formula>OR($E$9+$G$9+$I$9=$I$8,$E$14+$G$14+$I$14=$I$8,TODAY()&gt;=$D$15-2)</formula>
    </cfRule>
  </conditionalFormatting>
  <conditionalFormatting sqref="Q4:Q5">
    <cfRule type="expression" dxfId="6338" priority="35">
      <formula>AND($Q$5&lt;&gt;"",TODAY()&gt;=$Q$5,$Q4="")</formula>
    </cfRule>
    <cfRule type="timePeriod" dxfId="6337" priority="48" timePeriod="tomorrow">
      <formula>FLOOR(Q4,1)=TODAY()+1</formula>
    </cfRule>
    <cfRule type="timePeriod" dxfId="6336" priority="55" timePeriod="today">
      <formula>FLOOR(Q4,1)=TODAY()</formula>
    </cfRule>
  </conditionalFormatting>
  <conditionalFormatting sqref="I16:I17">
    <cfRule type="expression" dxfId="6335" priority="46">
      <formula>AND($I$17&lt;&gt;"",TODAY()&gt;=$I$17,I16="")</formula>
    </cfRule>
    <cfRule type="timePeriod" dxfId="6334" priority="57" timePeriod="tomorrow">
      <formula>FLOOR(I16,1)=TODAY()+1</formula>
    </cfRule>
  </conditionalFormatting>
  <conditionalFormatting sqref="Q16:Q17">
    <cfRule type="expression" dxfId="6333" priority="44">
      <formula>AND($Q$17&lt;&gt;"",TODAY()&gt;=$Q$17,$Q16="")</formula>
    </cfRule>
    <cfRule type="timePeriod" dxfId="6332" priority="53" timePeriod="tomorrow">
      <formula>FLOOR(Q16,1)=TODAY()+1</formula>
    </cfRule>
  </conditionalFormatting>
  <conditionalFormatting sqref="I4">
    <cfRule type="expression" dxfId="6331" priority="41">
      <formula>$I$5&lt;&gt;""</formula>
    </cfRule>
    <cfRule type="expression" dxfId="6330" priority="42">
      <formula>$I$5&lt;&gt;""</formula>
    </cfRule>
  </conditionalFormatting>
  <conditionalFormatting sqref="I30">
    <cfRule type="cellIs" dxfId="6329" priority="3" operator="lessThan">
      <formula>1</formula>
    </cfRule>
  </conditionalFormatting>
  <conditionalFormatting sqref="G32:H33">
    <cfRule type="timePeriod" dxfId="6328" priority="12" timePeriod="today">
      <formula>FLOOR(G32,1)=TODAY()</formula>
    </cfRule>
  </conditionalFormatting>
  <conditionalFormatting sqref="Q30">
    <cfRule type="cellIs" dxfId="6327" priority="7" operator="lessThan">
      <formula>1</formula>
    </cfRule>
    <cfRule type="expression" dxfId="6326" priority="11">
      <formula>M30</formula>
    </cfRule>
  </conditionalFormatting>
  <conditionalFormatting sqref="O32:P32">
    <cfRule type="timePeriod" dxfId="6325" priority="10" timePeriod="today">
      <formula>FLOOR(O32,1)=TODAY()</formula>
    </cfRule>
  </conditionalFormatting>
  <conditionalFormatting sqref="O33:P33">
    <cfRule type="timePeriod" dxfId="6324" priority="9" timePeriod="today">
      <formula>FLOOR(O33,1)=TODAY()</formula>
    </cfRule>
  </conditionalFormatting>
  <conditionalFormatting sqref="Q29">
    <cfRule type="cellIs" dxfId="6323" priority="8" operator="lessThan">
      <formula>1</formula>
    </cfRule>
  </conditionalFormatting>
  <conditionalFormatting sqref="Q32">
    <cfRule type="cellIs" dxfId="6322" priority="6" operator="lessThan">
      <formula>1</formula>
    </cfRule>
  </conditionalFormatting>
  <conditionalFormatting sqref="Q33">
    <cfRule type="cellIs" dxfId="6321" priority="5" operator="lessThan">
      <formula>1</formula>
    </cfRule>
  </conditionalFormatting>
  <conditionalFormatting sqref="I29">
    <cfRule type="cellIs" dxfId="6320" priority="4" operator="lessThan">
      <formula>1</formula>
    </cfRule>
  </conditionalFormatting>
  <conditionalFormatting sqref="I32">
    <cfRule type="cellIs" dxfId="6319" priority="2" operator="lessThan">
      <formula>1</formula>
    </cfRule>
  </conditionalFormatting>
  <conditionalFormatting sqref="I33">
    <cfRule type="cellIs" dxfId="6318" priority="1" operator="lessThan">
      <formula>1</formula>
    </cfRule>
  </conditionalFormatting>
  <dataValidations count="2">
    <dataValidation type="list" allowBlank="1" showInputMessage="1" showErrorMessage="1" sqref="E5:F5 M5:N5 E17:F17 M17:N17" xr:uid="{5FDD4401-D5A3-43C0-BA9E-BBF197532D86}">
      <formula1>Mâles</formula1>
    </dataValidation>
    <dataValidation type="list" allowBlank="1" showInputMessage="1" showErrorMessage="1" sqref="E4:F4 M4:N4 E16:F16 M16:N16" xr:uid="{1B047719-A4F1-4573-91E1-4A7764709068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18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67F205E-79FB-4E8A-BB16-FAF8E845A469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D544D177-DFBF-4A24-A4E1-FA4CF99AA0EE}">
          <x14:formula1>
            <xm:f>Liste!$G$2:$G$6</xm:f>
          </x14:formula1>
          <xm:sqref>F9 N9 F21 N21</xm:sqref>
        </x14:dataValidation>
        <x14:dataValidation type="list" allowBlank="1" showInputMessage="1" showErrorMessage="1" xr:uid="{72AB407C-5FCB-463A-B603-74681D3B4E2E}">
          <x14:formula1>
            <xm:f>Liste!$F$2:$F$6</xm:f>
          </x14:formula1>
          <xm:sqref>H9 P9 P21 H21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73"/>
      <c r="N4" s="474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J31:N31"/>
    <mergeCell ref="B31:F31"/>
    <mergeCell ref="B32:C32"/>
    <mergeCell ref="J32:K32"/>
    <mergeCell ref="B33:C33"/>
    <mergeCell ref="J33:K33"/>
    <mergeCell ref="G32:H32"/>
    <mergeCell ref="G33:H33"/>
    <mergeCell ref="B29:C29"/>
    <mergeCell ref="J29:K29"/>
    <mergeCell ref="B30:C30"/>
    <mergeCell ref="J30:K30"/>
    <mergeCell ref="G28:H28"/>
    <mergeCell ref="J28:N28"/>
    <mergeCell ref="B28:F28"/>
    <mergeCell ref="G29:H29"/>
    <mergeCell ref="G30:H30"/>
    <mergeCell ref="B18:B20"/>
    <mergeCell ref="B25:C25"/>
    <mergeCell ref="J25:K25"/>
    <mergeCell ref="J18:J20"/>
    <mergeCell ref="D19:E19"/>
    <mergeCell ref="F19:G19"/>
    <mergeCell ref="H19:I19"/>
    <mergeCell ref="B21:C21"/>
    <mergeCell ref="J21:K21"/>
    <mergeCell ref="B22:B24"/>
    <mergeCell ref="E22:F22"/>
    <mergeCell ref="H22:I22"/>
    <mergeCell ref="J22:J24"/>
    <mergeCell ref="O4:P4"/>
    <mergeCell ref="B2:Q3"/>
    <mergeCell ref="B4:C5"/>
    <mergeCell ref="J4:K5"/>
    <mergeCell ref="E5:F5"/>
    <mergeCell ref="M5:N5"/>
    <mergeCell ref="O5:P5"/>
    <mergeCell ref="E4:F4"/>
    <mergeCell ref="M4:N4"/>
    <mergeCell ref="G4:H4"/>
    <mergeCell ref="G5:H5"/>
    <mergeCell ref="D7:E7"/>
    <mergeCell ref="L7:M7"/>
    <mergeCell ref="B6:B8"/>
    <mergeCell ref="B13:C13"/>
    <mergeCell ref="D8:E8"/>
    <mergeCell ref="L8:M8"/>
    <mergeCell ref="B9:C9"/>
    <mergeCell ref="J9:K9"/>
    <mergeCell ref="B10:B12"/>
    <mergeCell ref="E10:F10"/>
    <mergeCell ref="H10:I10"/>
    <mergeCell ref="J10:J12"/>
    <mergeCell ref="J6:J8"/>
    <mergeCell ref="F7:G7"/>
    <mergeCell ref="H7:I7"/>
    <mergeCell ref="N7:O7"/>
    <mergeCell ref="P7:Q7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B15:C15"/>
    <mergeCell ref="E15:F15"/>
    <mergeCell ref="J15:K15"/>
    <mergeCell ref="M15:N15"/>
    <mergeCell ref="M10:N10"/>
    <mergeCell ref="J13:K13"/>
    <mergeCell ref="J14:K14"/>
    <mergeCell ref="B14:C14"/>
    <mergeCell ref="L19:M19"/>
    <mergeCell ref="N19:O19"/>
    <mergeCell ref="P19:Q19"/>
    <mergeCell ref="D20:E20"/>
    <mergeCell ref="L20:M20"/>
    <mergeCell ref="M22:N22"/>
    <mergeCell ref="P22:Q22"/>
    <mergeCell ref="B26:C26"/>
    <mergeCell ref="J26:K26"/>
    <mergeCell ref="B27:C27"/>
    <mergeCell ref="E27:F27"/>
    <mergeCell ref="J27:K27"/>
    <mergeCell ref="M27:N27"/>
    <mergeCell ref="O28:P28"/>
    <mergeCell ref="O29:P29"/>
    <mergeCell ref="O30:P30"/>
    <mergeCell ref="O32:P32"/>
    <mergeCell ref="O33:P33"/>
  </mergeCells>
  <conditionalFormatting sqref="F7">
    <cfRule type="timePeriod" dxfId="6317" priority="410" timePeriod="today">
      <formula>FLOOR(F7,1)=TODAY()</formula>
    </cfRule>
  </conditionalFormatting>
  <conditionalFormatting sqref="F19">
    <cfRule type="timePeriod" dxfId="6316" priority="409" timePeriod="today">
      <formula>FLOOR(F19,1)=TODAY()</formula>
    </cfRule>
  </conditionalFormatting>
  <conditionalFormatting sqref="D38 G38">
    <cfRule type="timePeriod" dxfId="6315" priority="408" timePeriod="today">
      <formula>FLOOR(D38,1)=TODAY()</formula>
    </cfRule>
  </conditionalFormatting>
  <conditionalFormatting sqref="D49 G49 E44:F44 D42:E42 F41 H41">
    <cfRule type="timePeriod" dxfId="6314" priority="405" timePeriod="today">
      <formula>FLOOR(D41,1)=TODAY()</formula>
    </cfRule>
  </conditionalFormatting>
  <conditionalFormatting sqref="H41:I41">
    <cfRule type="expression" dxfId="6313" priority="404">
      <formula>D41</formula>
    </cfRule>
  </conditionalFormatting>
  <conditionalFormatting sqref="D41">
    <cfRule type="timePeriod" dxfId="6312" priority="403" timePeriod="today">
      <formula>FLOOR(D41,1)=TODAY()</formula>
    </cfRule>
  </conditionalFormatting>
  <conditionalFormatting sqref="N7">
    <cfRule type="timePeriod" dxfId="6311" priority="402" timePeriod="today">
      <formula>FLOOR(N7,1)=TODAY()</formula>
    </cfRule>
  </conditionalFormatting>
  <conditionalFormatting sqref="N19">
    <cfRule type="timePeriod" dxfId="6310" priority="401" timePeriod="today">
      <formula>FLOOR(N19,1)=TODAY()</formula>
    </cfRule>
  </conditionalFormatting>
  <conditionalFormatting sqref="Q20">
    <cfRule type="expression" dxfId="6309" priority="400">
      <formula>O20=(M21+O21+Q21)</formula>
    </cfRule>
  </conditionalFormatting>
  <conditionalFormatting sqref="D7">
    <cfRule type="timePeriod" dxfId="6308" priority="286" timePeriod="today">
      <formula>FLOOR(D7,1)=TODAY()</formula>
    </cfRule>
    <cfRule type="expression" dxfId="6307" priority="390">
      <formula>AND(D7&gt;=TODAY(),D7&lt;=TODAY()+1)</formula>
    </cfRule>
  </conditionalFormatting>
  <conditionalFormatting sqref="D7:E7">
    <cfRule type="expression" dxfId="6306" priority="246">
      <formula>$H7&lt;&gt;""</formula>
    </cfRule>
    <cfRule type="expression" dxfId="6305" priority="399">
      <formula>AND(TODAY()&gt;=$D$6+4,$H$7&lt;&gt;"")</formula>
    </cfRule>
  </conditionalFormatting>
  <conditionalFormatting sqref="D8:E8">
    <cfRule type="expression" dxfId="6304" priority="389">
      <formula>$I8&lt;&gt;""</formula>
    </cfRule>
    <cfRule type="timePeriod" dxfId="6303" priority="395" timePeriod="today">
      <formula>FLOOR(D8,1)=TODAY()</formula>
    </cfRule>
    <cfRule type="expression" dxfId="6302" priority="396">
      <formula>AND(D8&gt;=TODAY(),D8&lt;=TODAY()+1)</formula>
    </cfRule>
    <cfRule type="expression" dxfId="6301" priority="397">
      <formula>$H$7&lt;&gt;""</formula>
    </cfRule>
    <cfRule type="expression" dxfId="6300" priority="398">
      <formula>($E$9+$G$9+$I$9)=$G$8</formula>
    </cfRule>
  </conditionalFormatting>
  <conditionalFormatting sqref="E10:F10">
    <cfRule type="expression" dxfId="6299" priority="215">
      <formula>AND(SUM(E9,G9,I9)&lt;&gt;0,SUM(E9,G9,I9)=G8)</formula>
    </cfRule>
    <cfRule type="expression" dxfId="6298" priority="391">
      <formula>$H10&lt;&gt;""</formula>
    </cfRule>
    <cfRule type="timePeriod" dxfId="6297" priority="392" timePeriod="today">
      <formula>FLOOR(E10,1)=TODAY()</formula>
    </cfRule>
    <cfRule type="expression" dxfId="6296" priority="393">
      <formula>AND(E10&gt;=TODAY(),E10&lt;=TODAY()+1)</formula>
    </cfRule>
    <cfRule type="expression" dxfId="6295" priority="394">
      <formula>$I$8&lt;&gt;""</formula>
    </cfRule>
  </conditionalFormatting>
  <conditionalFormatting sqref="D12:I12">
    <cfRule type="timePeriod" dxfId="6294" priority="102" timePeriod="tomorrow">
      <formula>FLOOR(D12,1)=TODAY()+1</formula>
    </cfRule>
    <cfRule type="expression" dxfId="6293" priority="103">
      <formula>D$13&lt;&gt;""</formula>
    </cfRule>
    <cfRule type="expression" dxfId="6292" priority="104">
      <formula>D$12&lt;=TODAY()</formula>
    </cfRule>
  </conditionalFormatting>
  <conditionalFormatting sqref="D13:I13">
    <cfRule type="expression" dxfId="6291" priority="152">
      <formula>AND(D11&lt;&gt;"",YEAR($D11)=2019)</formula>
    </cfRule>
    <cfRule type="expression" dxfId="6290" priority="245">
      <formula>AND(D11&lt;&gt;"",YEAR($D11)=2020)</formula>
    </cfRule>
    <cfRule type="expression" dxfId="6289" priority="384">
      <formula>AND($D$11&lt;&gt;"",YEAR($D11)=2021)</formula>
    </cfRule>
    <cfRule type="expression" dxfId="6288" priority="385">
      <formula>AND(D11&lt;&gt;"",YEAR($D11)=2022)</formula>
    </cfRule>
    <cfRule type="expression" dxfId="6287" priority="386">
      <formula>AND(D11&lt;&gt;"",YEAR($D11)=2023)</formula>
    </cfRule>
    <cfRule type="expression" dxfId="6286" priority="387">
      <formula>AND(D11&lt;&gt;"",YEAR($D11)=2018)</formula>
    </cfRule>
  </conditionalFormatting>
  <conditionalFormatting sqref="D15">
    <cfRule type="expression" dxfId="6285" priority="119">
      <formula>AND(D15&gt;=TODAY(),D15&lt;=TODAY()+2)</formula>
    </cfRule>
    <cfRule type="expression" dxfId="6284" priority="144">
      <formula>AND(TODAY()&gt;=$H$10+6,TODAY()&lt;=$D$15-2)</formula>
    </cfRule>
  </conditionalFormatting>
  <conditionalFormatting sqref="I15">
    <cfRule type="cellIs" dxfId="6283" priority="294" operator="lessThan">
      <formula>1</formula>
    </cfRule>
  </conditionalFormatting>
  <conditionalFormatting sqref="I15">
    <cfRule type="expression" dxfId="6282" priority="383">
      <formula>IF(AND(E14="",G14="",I14="",(D11:I11)=""),"",IF(E14+G14+I14&lt;&gt;SUM(D11:I11),G15&lt;=TODAY()))</formula>
    </cfRule>
  </conditionalFormatting>
  <conditionalFormatting sqref="H7:I7">
    <cfRule type="expression" dxfId="6281" priority="380">
      <formula>$D8&lt;&gt;""</formula>
    </cfRule>
    <cfRule type="expression" dxfId="6280" priority="381">
      <formula>AND(H7="",D7&lt;&gt;"",D7&lt;=TODAY())</formula>
    </cfRule>
    <cfRule type="timePeriod" dxfId="6279" priority="382" timePeriod="today">
      <formula>FLOOR(H7,1)=TODAY()</formula>
    </cfRule>
  </conditionalFormatting>
  <conditionalFormatting sqref="I8">
    <cfRule type="expression" dxfId="6278" priority="379">
      <formula>G8=(E9+G9+I9)</formula>
    </cfRule>
  </conditionalFormatting>
  <conditionalFormatting sqref="H10">
    <cfRule type="expression" dxfId="6277" priority="375">
      <formula>(E9+G9+I9)=G8</formula>
    </cfRule>
  </conditionalFormatting>
  <conditionalFormatting sqref="H10:I10">
    <cfRule type="expression" dxfId="6276" priority="376">
      <formula>AND(H10="",E10&lt;&gt;"",E10&lt;=TODAY())</formula>
    </cfRule>
    <cfRule type="notContainsBlanks" dxfId="6275" priority="377">
      <formula>LEN(TRIM(H10))&gt;0</formula>
    </cfRule>
    <cfRule type="expression" dxfId="6274" priority="378">
      <formula>E10=TODAY()</formula>
    </cfRule>
  </conditionalFormatting>
  <conditionalFormatting sqref="D19">
    <cfRule type="timePeriod" dxfId="6273" priority="284" timePeriod="today">
      <formula>FLOOR(D19,1)=TODAY()</formula>
    </cfRule>
    <cfRule type="expression" dxfId="6272" priority="362">
      <formula>AND(D19&gt;=TODAY(),D19&lt;=TODAY()+1)</formula>
    </cfRule>
  </conditionalFormatting>
  <conditionalFormatting sqref="D19:E19">
    <cfRule type="expression" dxfId="6271" priority="276">
      <formula>$H19&lt;&gt;""</formula>
    </cfRule>
    <cfRule type="expression" dxfId="6270" priority="370">
      <formula>AND(TODAY()&gt;=$D$18+4,$H$19&lt;&gt;"")</formula>
    </cfRule>
  </conditionalFormatting>
  <conditionalFormatting sqref="D20">
    <cfRule type="expression" dxfId="6269" priority="369">
      <formula>AND(D20&gt;=TODAY(),D20&lt;=TODAY()+1)</formula>
    </cfRule>
  </conditionalFormatting>
  <conditionalFormatting sqref="D20:E20">
    <cfRule type="expression" dxfId="6268" priority="367">
      <formula>$I20&lt;&gt;""</formula>
    </cfRule>
    <cfRule type="timePeriod" dxfId="6267" priority="368" timePeriod="today">
      <formula>FLOOR(D20,1)=TODAY()</formula>
    </cfRule>
    <cfRule type="expression" dxfId="6266" priority="371">
      <formula>$H$19&lt;&gt;""</formula>
    </cfRule>
    <cfRule type="expression" dxfId="6265" priority="372">
      <formula>($E$21+$G$21+$I$21)=$G$20</formula>
    </cfRule>
  </conditionalFormatting>
  <conditionalFormatting sqref="E22:F22">
    <cfRule type="expression" dxfId="6264" priority="293">
      <formula>AND(SUM(E21,G21,I21)&lt;&gt;0,SUM(E21,G21,I21)=G20)</formula>
    </cfRule>
    <cfRule type="expression" dxfId="6263" priority="363">
      <formula>$H22&lt;&gt;""</formula>
    </cfRule>
    <cfRule type="timePeriod" dxfId="6262" priority="364" timePeriod="today">
      <formula>FLOOR(E22,1)=TODAY()</formula>
    </cfRule>
    <cfRule type="expression" dxfId="6261" priority="365">
      <formula>AND(E22&gt;=TODAY(),E22&lt;=TODAY()+1)</formula>
    </cfRule>
    <cfRule type="expression" dxfId="6260" priority="366">
      <formula>$I$20&lt;&gt;""</formula>
    </cfRule>
  </conditionalFormatting>
  <conditionalFormatting sqref="D24:I24">
    <cfRule type="timePeriod" dxfId="6259" priority="126" timePeriod="tomorrow">
      <formula>FLOOR(D24,1)=TODAY()+1</formula>
    </cfRule>
    <cfRule type="expression" dxfId="6258" priority="131">
      <formula>D$24&lt;=TODAY()</formula>
    </cfRule>
  </conditionalFormatting>
  <conditionalFormatting sqref="D24:I24">
    <cfRule type="expression" dxfId="6257" priority="96">
      <formula>D$25&lt;&gt;""</formula>
    </cfRule>
  </conditionalFormatting>
  <conditionalFormatting sqref="D25:I25">
    <cfRule type="expression" dxfId="6256" priority="183">
      <formula>AND(D23&lt;&gt;"",YEAR($D23)=2018)</formula>
    </cfRule>
    <cfRule type="expression" dxfId="6255" priority="250">
      <formula>AND(D23&lt;&gt;"",YEAR($D23)=2019)</formula>
    </cfRule>
    <cfRule type="expression" dxfId="6254" priority="357">
      <formula>AND(D23&lt;&gt;"",YEAR($D23)=2020)</formula>
    </cfRule>
    <cfRule type="expression" dxfId="6253" priority="358">
      <formula>AND(D23&lt;&gt;"",YEAR($D23)=2021)</formula>
    </cfRule>
    <cfRule type="expression" dxfId="6252" priority="359">
      <formula>AND(D23&lt;&gt;"",YEAR($D23)=2022)</formula>
    </cfRule>
    <cfRule type="expression" dxfId="6251" priority="360">
      <formula>AND(D23&lt;&gt;"",YEAR($D23)=2023)</formula>
    </cfRule>
  </conditionalFormatting>
  <conditionalFormatting sqref="D27">
    <cfRule type="expression" dxfId="6250" priority="117">
      <formula>AND(D27&gt;=TODAY(),D27&lt;=TODAY()+2)</formula>
    </cfRule>
    <cfRule type="expression" dxfId="6249" priority="128">
      <formula>AND(TODAY()&gt;=$H$22+6,TODAY()&lt;=$D$27-2)</formula>
    </cfRule>
  </conditionalFormatting>
  <conditionalFormatting sqref="H19">
    <cfRule type="timePeriod" dxfId="6248" priority="355" timePeriod="today">
      <formula>FLOOR(H19,1)=TODAY()</formula>
    </cfRule>
  </conditionalFormatting>
  <conditionalFormatting sqref="H19:I19">
    <cfRule type="expression" dxfId="6247" priority="353">
      <formula>$D20&lt;&gt;""</formula>
    </cfRule>
    <cfRule type="expression" dxfId="6246" priority="354">
      <formula>AND(H19="",D19&lt;&gt;"",D19&lt;=TODAY())</formula>
    </cfRule>
  </conditionalFormatting>
  <conditionalFormatting sqref="I20">
    <cfRule type="expression" dxfId="6245" priority="352">
      <formula>G20=(E21+G21+I21)</formula>
    </cfRule>
  </conditionalFormatting>
  <conditionalFormatting sqref="H22:I22">
    <cfRule type="expression" dxfId="6244" priority="348">
      <formula>(E21+G21+I21)=G20</formula>
    </cfRule>
    <cfRule type="expression" dxfId="6243" priority="349">
      <formula>AND(H22="",E22&lt;&gt;"",E22&lt;=TODAY())</formula>
    </cfRule>
    <cfRule type="notContainsBlanks" dxfId="6242" priority="350">
      <formula>LEN(TRIM(H22))&gt;0</formula>
    </cfRule>
    <cfRule type="expression" dxfId="6241" priority="351">
      <formula>E22=TODAY()</formula>
    </cfRule>
  </conditionalFormatting>
  <conditionalFormatting sqref="I27">
    <cfRule type="cellIs" dxfId="6240" priority="346" operator="lessThan">
      <formula>1</formula>
    </cfRule>
  </conditionalFormatting>
  <conditionalFormatting sqref="I27">
    <cfRule type="expression" dxfId="6239" priority="347">
      <formula>IF(AND(E26="",G26="",I26="",(D23:I23)=""),"",IF(E26+G26+I26&lt;&gt;SUM(D23:I23),G27&lt;=TODAY()))</formula>
    </cfRule>
  </conditionalFormatting>
  <conditionalFormatting sqref="L7">
    <cfRule type="timePeriod" dxfId="6238" priority="283" timePeriod="today">
      <formula>FLOOR(L7,1)=TODAY()</formula>
    </cfRule>
    <cfRule type="expression" dxfId="6237" priority="292">
      <formula>AND(L7&gt;=TODAY(),L7&lt;=TODAY()+1)</formula>
    </cfRule>
  </conditionalFormatting>
  <conditionalFormatting sqref="L7:M7">
    <cfRule type="expression" dxfId="6236" priority="277">
      <formula>$P7&lt;&gt;""</formula>
    </cfRule>
    <cfRule type="expression" dxfId="6235" priority="342">
      <formula>AND(TODAY()&gt;=$L$6+4,$P$7&lt;&gt;"")</formula>
    </cfRule>
  </conditionalFormatting>
  <conditionalFormatting sqref="L8">
    <cfRule type="expression" dxfId="6234" priority="341">
      <formula>AND(L8&gt;=TODAY(),L8&lt;=TODAY()+1)</formula>
    </cfRule>
  </conditionalFormatting>
  <conditionalFormatting sqref="L8:M8">
    <cfRule type="expression" dxfId="6233" priority="339">
      <formula>$O7&lt;&gt;""</formula>
    </cfRule>
    <cfRule type="timePeriod" dxfId="6232" priority="340" timePeriod="today">
      <formula>FLOOR(L8,1)=TODAY()</formula>
    </cfRule>
    <cfRule type="expression" dxfId="6231" priority="343">
      <formula>$P$7&lt;&gt;""</formula>
    </cfRule>
    <cfRule type="expression" dxfId="6230" priority="344">
      <formula>($M$9+$O$9+$Q$9)=$O$8</formula>
    </cfRule>
  </conditionalFormatting>
  <conditionalFormatting sqref="M10:N10">
    <cfRule type="expression" dxfId="6229" priority="290">
      <formula>"ET(SOMME(M8;O8;Q8)&lt;&gt;0;SOMME(M8;O8;Q9)=O7)  "</formula>
    </cfRule>
    <cfRule type="expression" dxfId="6228" priority="335">
      <formula>$P10&lt;&gt;""</formula>
    </cfRule>
    <cfRule type="timePeriod" dxfId="6227" priority="336" timePeriod="today">
      <formula>FLOOR(M10,1)=TODAY()</formula>
    </cfRule>
    <cfRule type="expression" dxfId="6226" priority="337">
      <formula>AND(M10&gt;=TODAY(),M10&lt;=TODAY()+1)</formula>
    </cfRule>
    <cfRule type="expression" dxfId="6225" priority="338">
      <formula>$Q$8&lt;&gt;""</formula>
    </cfRule>
  </conditionalFormatting>
  <conditionalFormatting sqref="L13:Q13">
    <cfRule type="expression" dxfId="6224" priority="172">
      <formula>AND(L11&lt;&gt;"",YEAR($L11)=2018)</formula>
    </cfRule>
    <cfRule type="expression" dxfId="6223" priority="232">
      <formula>AND(L11&lt;&gt;"",YEAR($L11)=2019)</formula>
    </cfRule>
    <cfRule type="expression" dxfId="6222" priority="331">
      <formula>AND(L11&lt;&gt;"",YEAR($L11)=2020)</formula>
    </cfRule>
    <cfRule type="expression" dxfId="6221" priority="332">
      <formula>AND(L11&lt;&gt;"",YEAR($L11)=2021)</formula>
    </cfRule>
    <cfRule type="expression" dxfId="6220" priority="333">
      <formula>AND(L11&lt;&gt;"",YEAR($L11)=2022)</formula>
    </cfRule>
    <cfRule type="expression" dxfId="6219" priority="334">
      <formula>AND(L11&lt;&gt;"",YEAR($L11)=2023)</formula>
    </cfRule>
  </conditionalFormatting>
  <conditionalFormatting sqref="L15">
    <cfRule type="expression" dxfId="6218" priority="118">
      <formula>AND(L15&gt;=TODAY(),L15&lt;=TODAY()+2)</formula>
    </cfRule>
    <cfRule type="expression" dxfId="6217" priority="132">
      <formula>AND(TODAY()&gt;=$P$10+6,TODAY()&lt;=$L$15-2)</formula>
    </cfRule>
  </conditionalFormatting>
  <conditionalFormatting sqref="P7">
    <cfRule type="timePeriod" dxfId="6216" priority="329" timePeriod="today">
      <formula>FLOOR(P7,1)=TODAY()</formula>
    </cfRule>
  </conditionalFormatting>
  <conditionalFormatting sqref="P7:Q7">
    <cfRule type="expression" dxfId="6215" priority="327">
      <formula>$L8&lt;&gt;""</formula>
    </cfRule>
    <cfRule type="expression" dxfId="6214" priority="328">
      <formula>AND(P7="",L7&lt;&gt;"",L7&lt;=TODAY())</formula>
    </cfRule>
  </conditionalFormatting>
  <conditionalFormatting sqref="Q8">
    <cfRule type="expression" dxfId="6213" priority="326">
      <formula>O8=(M9+O9+Q9)</formula>
    </cfRule>
  </conditionalFormatting>
  <conditionalFormatting sqref="P10:Q10">
    <cfRule type="expression" dxfId="6212" priority="322">
      <formula>(M9+O9+Q9)=O8</formula>
    </cfRule>
    <cfRule type="expression" dxfId="6211" priority="323">
      <formula>AND(P10="",M10&lt;&gt;"",M10&lt;=TODAY())</formula>
    </cfRule>
    <cfRule type="notContainsBlanks" dxfId="6210" priority="324">
      <formula>LEN(TRIM(P10))&gt;0</formula>
    </cfRule>
    <cfRule type="expression" dxfId="6209" priority="325">
      <formula>M10=TODAY()</formula>
    </cfRule>
  </conditionalFormatting>
  <conditionalFormatting sqref="Q15">
    <cfRule type="cellIs" dxfId="6208" priority="320" operator="lessThan">
      <formula>1</formula>
    </cfRule>
  </conditionalFormatting>
  <conditionalFormatting sqref="Q15">
    <cfRule type="expression" dxfId="6207" priority="321">
      <formula>IF(AND(M14="",O14="",Q14="",(L11:Q11)=""),"",IF(M14+O14+Q14&lt;&gt;SUM(L11:Q11),O15&lt;=TODAY()))</formula>
    </cfRule>
  </conditionalFormatting>
  <conditionalFormatting sqref="L19">
    <cfRule type="timePeriod" dxfId="6206" priority="282" timePeriod="today">
      <formula>FLOOR(L19,1)=TODAY()</formula>
    </cfRule>
    <cfRule type="expression" dxfId="6205" priority="289">
      <formula>AND(L19&gt;=TODAY(),L19&lt;=TODAY()+1)</formula>
    </cfRule>
  </conditionalFormatting>
  <conditionalFormatting sqref="L19:M19">
    <cfRule type="expression" dxfId="6204" priority="275">
      <formula>$P19&lt;&gt;""</formula>
    </cfRule>
    <cfRule type="expression" dxfId="6203" priority="316">
      <formula>AND(TODAY()&gt;=$L$18+4,$P$19&lt;&gt;"")</formula>
    </cfRule>
  </conditionalFormatting>
  <conditionalFormatting sqref="L20:M20">
    <cfRule type="expression" dxfId="6202" priority="313">
      <formula>$Q20&lt;&gt;""</formula>
    </cfRule>
    <cfRule type="timePeriod" dxfId="6201" priority="314" timePeriod="today">
      <formula>FLOOR(L20,1)=TODAY()</formula>
    </cfRule>
    <cfRule type="expression" dxfId="6200" priority="315">
      <formula>AND(L20&gt;=TODAY(),L20&lt;=TODAY()+1)</formula>
    </cfRule>
    <cfRule type="expression" dxfId="6199" priority="317">
      <formula>$P$19&lt;&gt;""</formula>
    </cfRule>
    <cfRule type="expression" dxfId="6198" priority="318">
      <formula>($M$21+$O$21+$Q$21)=$O$20</formula>
    </cfRule>
  </conditionalFormatting>
  <conditionalFormatting sqref="M22:N22">
    <cfRule type="expression" dxfId="6197" priority="287">
      <formula>AND(SUM(M21,O21,Q21)&lt;&gt;0,SUM(M21,O21,Q21)=O20)</formula>
    </cfRule>
    <cfRule type="expression" dxfId="6196" priority="309">
      <formula>$P22&lt;&gt;""</formula>
    </cfRule>
    <cfRule type="timePeriod" dxfId="6195" priority="310" timePeriod="today">
      <formula>FLOOR(M22,1)=TODAY()</formula>
    </cfRule>
    <cfRule type="expression" dxfId="6194" priority="311">
      <formula>AND(M22&gt;=TODAY(),M22&lt;=TODAY()+1)</formula>
    </cfRule>
    <cfRule type="expression" dxfId="6193" priority="312">
      <formula>$Q$20&lt;&gt;""</formula>
    </cfRule>
  </conditionalFormatting>
  <conditionalFormatting sqref="L25:Q25">
    <cfRule type="expression" dxfId="6192" priority="146">
      <formula>AND(L23&lt;&gt;"",YEAR($L23)=2023)</formula>
    </cfRule>
    <cfRule type="expression" dxfId="6191" priority="219">
      <formula>AND(L23&lt;&gt;"",YEAR($L23)=2022)</formula>
    </cfRule>
    <cfRule type="expression" dxfId="6190" priority="305">
      <formula>AND(L23&lt;&gt;"",YEAR($L23)=2021)</formula>
    </cfRule>
    <cfRule type="expression" dxfId="6189" priority="306">
      <formula>AND(L23&lt;&gt;"",YEAR($L23)=2020)</formula>
    </cfRule>
    <cfRule type="expression" dxfId="6188" priority="307">
      <formula>AND(L23&lt;&gt;"",YEAR($L23)=2019)</formula>
    </cfRule>
    <cfRule type="expression" dxfId="6187" priority="308">
      <formula>AND(L23&lt;&gt;"",YEAR($L23)=2018)</formula>
    </cfRule>
  </conditionalFormatting>
  <conditionalFormatting sqref="L27">
    <cfRule type="expression" dxfId="6186" priority="120">
      <formula>AND(L27&gt;=TODAY(),L27&lt;=TODAY()+2)</formula>
    </cfRule>
    <cfRule type="expression" dxfId="6185" priority="168">
      <formula>AND(TODAY()&gt;=$P$22+6,TODAY()&lt;=$L$27-2)</formula>
    </cfRule>
  </conditionalFormatting>
  <conditionalFormatting sqref="P19">
    <cfRule type="timePeriod" dxfId="6184" priority="303" timePeriod="today">
      <formula>FLOOR(P19,1)=TODAY()</formula>
    </cfRule>
  </conditionalFormatting>
  <conditionalFormatting sqref="P19:Q19">
    <cfRule type="expression" dxfId="6183" priority="301">
      <formula>$L20&lt;&gt;""</formula>
    </cfRule>
    <cfRule type="expression" dxfId="6182" priority="302">
      <formula>AND(P19="",L19&lt;&gt;"",L19&lt;=TODAY())</formula>
    </cfRule>
  </conditionalFormatting>
  <conditionalFormatting sqref="P22:Q22">
    <cfRule type="expression" dxfId="6181" priority="297">
      <formula>(M21+O21+Q21)=O20</formula>
    </cfRule>
    <cfRule type="expression" dxfId="6180" priority="298">
      <formula>AND(P22="",M22&lt;&gt;"",M22&lt;=TODAY())</formula>
    </cfRule>
    <cfRule type="notContainsBlanks" dxfId="6179" priority="299">
      <formula>LEN(TRIM(P22))&gt;0</formula>
    </cfRule>
    <cfRule type="expression" dxfId="6178" priority="300">
      <formula>M22=TODAY()</formula>
    </cfRule>
  </conditionalFormatting>
  <conditionalFormatting sqref="Q27">
    <cfRule type="cellIs" dxfId="6177" priority="295" operator="lessThan">
      <formula>1</formula>
    </cfRule>
  </conditionalFormatting>
  <conditionalFormatting sqref="Q27">
    <cfRule type="expression" dxfId="6176" priority="296">
      <formula>IF(AND(M26="",O26="",Q26="",(L23:Q23)=""),"",IF(M26+O26+Q26&lt;&gt;SUM(L23:Q23),O27&lt;=TODAY()))</formula>
    </cfRule>
  </conditionalFormatting>
  <conditionalFormatting sqref="D6:I15">
    <cfRule type="expression" dxfId="6175" priority="200">
      <formula>AND(($E$14+$G$14+$I$14)&lt;&gt;"",COUNTA($D$11:$I$11)&gt;0,COUNTA($D$11:$I$11)=($E$14+$G$14+$I$14))</formula>
    </cfRule>
  </conditionalFormatting>
  <conditionalFormatting sqref="D18:I27">
    <cfRule type="expression" dxfId="6174" priority="147">
      <formula>AND(($E$26+$G$26+$I$26)&lt;&gt;"",COUNTA($D$23:$I$23)&gt;0,COUNTA($D$23:$I$23)=($E$26+$G$26+$I$26))</formula>
    </cfRule>
  </conditionalFormatting>
  <conditionalFormatting sqref="L12:Q12">
    <cfRule type="timePeriod" dxfId="6173" priority="133" timePeriod="tomorrow">
      <formula>FLOOR(L12,1)=TODAY()+1</formula>
    </cfRule>
    <cfRule type="expression" dxfId="6172" priority="135">
      <formula>L$12&lt;=TODAY()</formula>
    </cfRule>
  </conditionalFormatting>
  <conditionalFormatting sqref="L12:Q12">
    <cfRule type="expression" dxfId="6171" priority="90">
      <formula>L$13&lt;&gt;""</formula>
    </cfRule>
  </conditionalFormatting>
  <conditionalFormatting sqref="L6:Q15">
    <cfRule type="expression" dxfId="6170" priority="149">
      <formula>AND(($M$14+$O$14+$Q$14)&lt;&gt;"",COUNTA($L$11:$Q$11)&gt;0,COUNTA($L$11:$Q$11)=($M$14+$O$14+$Q$14))</formula>
    </cfRule>
  </conditionalFormatting>
  <conditionalFormatting sqref="L24:Q24">
    <cfRule type="expression" dxfId="6169" priority="122">
      <formula>L$24&lt;=TODAY()</formula>
    </cfRule>
    <cfRule type="timePeriod" dxfId="6168" priority="159" timePeriod="tomorrow">
      <formula>FLOOR(L24,1)=TODAY()+1</formula>
    </cfRule>
  </conditionalFormatting>
  <conditionalFormatting sqref="L24:Q24">
    <cfRule type="expression" dxfId="6167" priority="84">
      <formula>L$25&lt;&gt;""</formula>
    </cfRule>
  </conditionalFormatting>
  <conditionalFormatting sqref="L18:Q27">
    <cfRule type="expression" dxfId="6166" priority="145">
      <formula>AND(($M$26+$O$26+$Q$26)&lt;&gt;"",COUNTA($L$23:$Q$23)&gt;0,COUNTA($L$23:$Q$23)=($M$26+$O$26+$Q$26))</formula>
    </cfRule>
  </conditionalFormatting>
  <conditionalFormatting sqref="D6:I10">
    <cfRule type="expression" dxfId="6165" priority="143">
      <formula>AND($E$9&lt;&gt;"",$G$9&lt;&gt;"",$I$9&lt;&gt;"",$G$8&lt;&gt;"",$E$9+$G$9+$I$9=$G$8)</formula>
    </cfRule>
  </conditionalFormatting>
  <conditionalFormatting sqref="D18:I22">
    <cfRule type="expression" dxfId="6164" priority="140">
      <formula>AND($E$21&lt;&gt;"",$G$21&lt;&gt;"",$I$21&lt;&gt;"",$G$20&lt;&gt;"",$E$21+$G$21+$I$21=$G$20)</formula>
    </cfRule>
  </conditionalFormatting>
  <conditionalFormatting sqref="L6:Q10">
    <cfRule type="expression" dxfId="6163" priority="142">
      <formula>AND($M$9&lt;&gt;"",$O$9&lt;&gt;"",$Q$9&lt;&gt;"",$O$8&lt;&gt;"",$M$9+$O$9+$Q$9=$O$8)</formula>
    </cfRule>
  </conditionalFormatting>
  <conditionalFormatting sqref="L18:Q22">
    <cfRule type="expression" dxfId="6162" priority="138">
      <formula>AND($M$21&lt;&gt;"",$O$21&lt;&gt;"",$Q$21&lt;&gt;"",$O$20&lt;&gt;"",$M$21+$O$21+$Q$21=$O$20)</formula>
    </cfRule>
  </conditionalFormatting>
  <conditionalFormatting sqref="M5:N5">
    <cfRule type="expression" dxfId="6161" priority="77">
      <formula>$M$5&lt;&gt;""</formula>
    </cfRule>
    <cfRule type="expression" dxfId="6160" priority="82">
      <formula>OR(D27&lt;=TODAY()-2,Q5&lt;=TODAY()-2)</formula>
    </cfRule>
    <cfRule type="expression" dxfId="6159" priority="279">
      <formula>$M$4&lt;&gt;""</formula>
    </cfRule>
    <cfRule type="expression" dxfId="6158" priority="281">
      <formula>OR($E$21+$G$21+$I$21=$I$20,$E$26+$G$26+$I$26=$I$20,TODAY()&gt;=$D$27-2)</formula>
    </cfRule>
  </conditionalFormatting>
  <conditionalFormatting sqref="D6">
    <cfRule type="expression" dxfId="6157" priority="216">
      <formula>$D$6&lt;&gt;""</formula>
    </cfRule>
    <cfRule type="expression" dxfId="6156" priority="274">
      <formula>$I$5&lt;&gt;""</formula>
    </cfRule>
  </conditionalFormatting>
  <conditionalFormatting sqref="L6">
    <cfRule type="expression" dxfId="6155" priority="213">
      <formula>$L6&lt;&gt;""</formula>
    </cfRule>
    <cfRule type="expression" dxfId="6154" priority="243">
      <formula>$Q$4&lt;&gt;""</formula>
    </cfRule>
    <cfRule type="expression" dxfId="6153" priority="345">
      <formula>$L$7=TODAY()</formula>
    </cfRule>
  </conditionalFormatting>
  <conditionalFormatting sqref="D18">
    <cfRule type="expression" dxfId="6152" priority="264">
      <formula>$D$18&lt;&gt;""</formula>
    </cfRule>
    <cfRule type="expression" dxfId="6151" priority="356">
      <formula>$I16&lt;&gt;""</formula>
    </cfRule>
  </conditionalFormatting>
  <conditionalFormatting sqref="L18">
    <cfRule type="expression" dxfId="6150" priority="212">
      <formula>$L18&lt;&gt;""</formula>
    </cfRule>
    <cfRule type="expression" dxfId="6149" priority="230">
      <formula>$Q$16&lt;&gt;""</formula>
    </cfRule>
    <cfRule type="expression" dxfId="6148" priority="319">
      <formula>$L$19=TODAY()</formula>
    </cfRule>
  </conditionalFormatting>
  <conditionalFormatting sqref="E5">
    <cfRule type="expression" dxfId="6147" priority="270">
      <formula>$E5&lt;&gt;""</formula>
    </cfRule>
    <cfRule type="expression" dxfId="6146" priority="280">
      <formula>$E$4&lt;&gt;""</formula>
    </cfRule>
  </conditionalFormatting>
  <conditionalFormatting sqref="M6:Q6">
    <cfRule type="expression" dxfId="6145" priority="179">
      <formula>AND($P$7="",L6&lt;&gt;"",M6="")</formula>
    </cfRule>
  </conditionalFormatting>
  <conditionalFormatting sqref="D11">
    <cfRule type="expression" dxfId="6144" priority="101">
      <formula>IF($I8&gt;=1,$H$10,"")</formula>
    </cfRule>
  </conditionalFormatting>
  <conditionalFormatting sqref="E11">
    <cfRule type="expression" dxfId="6143" priority="110">
      <formula>IF($I$8&gt;=2,$H$10,"")</formula>
    </cfRule>
    <cfRule type="expression" dxfId="6142" priority="190">
      <formula>$E11&lt;&gt;""</formula>
    </cfRule>
  </conditionalFormatting>
  <conditionalFormatting sqref="F11">
    <cfRule type="expression" dxfId="6141" priority="156">
      <formula>IF($I$8&gt;=3,$H$10,"")</formula>
    </cfRule>
    <cfRule type="expression" dxfId="6140" priority="196">
      <formula>$F$11&lt;&gt;""</formula>
    </cfRule>
  </conditionalFormatting>
  <conditionalFormatting sqref="G11">
    <cfRule type="expression" dxfId="6139" priority="186">
      <formula>IF($I$8&gt;=4,$H$10,"")</formula>
    </cfRule>
    <cfRule type="expression" dxfId="6138" priority="201">
      <formula>$G$11&lt;&gt;""</formula>
    </cfRule>
  </conditionalFormatting>
  <conditionalFormatting sqref="H11">
    <cfRule type="expression" dxfId="6137" priority="187">
      <formula>IF($I$8&gt;=5,$H$10,"")</formula>
    </cfRule>
    <cfRule type="expression" dxfId="6136" priority="202">
      <formula>$H$11&lt;&gt;""</formula>
    </cfRule>
  </conditionalFormatting>
  <conditionalFormatting sqref="I11">
    <cfRule type="expression" dxfId="6135" priority="188">
      <formula>IF($I$8&gt;=6,$H$10,"")</formula>
    </cfRule>
    <cfRule type="expression" dxfId="6134" priority="203">
      <formula>$I$11&lt;&gt;""</formula>
    </cfRule>
  </conditionalFormatting>
  <conditionalFormatting sqref="D23">
    <cfRule type="expression" dxfId="6133" priority="148">
      <formula>IF($I$20&gt;=1,$H$22,"")</formula>
    </cfRule>
  </conditionalFormatting>
  <conditionalFormatting sqref="E23">
    <cfRule type="expression" dxfId="6132" priority="182">
      <formula>IF($I$20&gt;=2,$H$22,"")</formula>
    </cfRule>
    <cfRule type="expression" dxfId="6131" priority="185">
      <formula>$E$23&lt;&gt;""</formula>
    </cfRule>
  </conditionalFormatting>
  <conditionalFormatting sqref="F23">
    <cfRule type="expression" dxfId="6130" priority="181">
      <formula>IF($I$20&gt;=3,$H$22,"")</formula>
    </cfRule>
    <cfRule type="expression" dxfId="6129" priority="191">
      <formula>$F$23&lt;&gt;""</formula>
    </cfRule>
  </conditionalFormatting>
  <conditionalFormatting sqref="G23">
    <cfRule type="expression" dxfId="6128" priority="180">
      <formula>IF($I$20&gt;=4,$H$22,"")</formula>
    </cfRule>
    <cfRule type="expression" dxfId="6127" priority="192">
      <formula>$G$23&lt;&gt;""</formula>
    </cfRule>
  </conditionalFormatting>
  <conditionalFormatting sqref="H23">
    <cfRule type="expression" dxfId="6126" priority="154">
      <formula>IF($I$20&gt;=5,$H$22,"")</formula>
    </cfRule>
    <cfRule type="expression" dxfId="6125" priority="193">
      <formula>$H$23&lt;&gt;""</formula>
    </cfRule>
  </conditionalFormatting>
  <conditionalFormatting sqref="I23">
    <cfRule type="expression" dxfId="6124" priority="95">
      <formula>IF($I$20&gt;=6,$H$22,"")</formula>
    </cfRule>
    <cfRule type="expression" dxfId="6123" priority="194">
      <formula>$I$23&lt;&gt;""</formula>
    </cfRule>
  </conditionalFormatting>
  <conditionalFormatting sqref="L11">
    <cfRule type="expression" dxfId="6122" priority="150">
      <formula>IF($Q8&gt;=1,$P$10,"")</formula>
    </cfRule>
  </conditionalFormatting>
  <conditionalFormatting sqref="M11">
    <cfRule type="expression" dxfId="6121" priority="89">
      <formula>IF($Q$8&gt;=2,$P$10,"")</formula>
    </cfRule>
    <cfRule type="expression" dxfId="6120" priority="174">
      <formula>$M$11&lt;&gt;""</formula>
    </cfRule>
  </conditionalFormatting>
  <conditionalFormatting sqref="N11">
    <cfRule type="expression" dxfId="6119" priority="155">
      <formula>IF($Q$8&gt;=3,$P$10,"")</formula>
    </cfRule>
    <cfRule type="expression" dxfId="6118" priority="175">
      <formula>$N$11&lt;&gt;""</formula>
    </cfRule>
  </conditionalFormatting>
  <conditionalFormatting sqref="O11">
    <cfRule type="expression" dxfId="6117" priority="171">
      <formula>IF($Q$8&gt;=4,$P$10,"")</formula>
    </cfRule>
    <cfRule type="expression" dxfId="6116" priority="176">
      <formula>$O$11&lt;&gt;""</formula>
    </cfRule>
  </conditionalFormatting>
  <conditionalFormatting sqref="P11">
    <cfRule type="expression" dxfId="6115" priority="170">
      <formula>IF($Q$8&gt;=5,$P$10,"")</formula>
    </cfRule>
    <cfRule type="expression" dxfId="6114" priority="177">
      <formula>$P$11&lt;&gt;""</formula>
    </cfRule>
  </conditionalFormatting>
  <conditionalFormatting sqref="Q11">
    <cfRule type="expression" dxfId="6113" priority="169">
      <formula>IF($Q$8&gt;=6,$P$10,"")</formula>
    </cfRule>
    <cfRule type="expression" dxfId="6112" priority="178">
      <formula>$Q$11&lt;&gt;""</formula>
    </cfRule>
  </conditionalFormatting>
  <conditionalFormatting sqref="L23">
    <cfRule type="expression" dxfId="6111" priority="160">
      <formula>IF($Q$20&gt;=1,$P$22,"")</formula>
    </cfRule>
  </conditionalFormatting>
  <conditionalFormatting sqref="M23">
    <cfRule type="expression" dxfId="6110" priority="83">
      <formula>IF($Q$20&gt;=2,$P$22,"")</formula>
    </cfRule>
    <cfRule type="expression" dxfId="6109" priority="161">
      <formula>$M$23&lt;&gt;""</formula>
    </cfRule>
  </conditionalFormatting>
  <conditionalFormatting sqref="N23">
    <cfRule type="expression" dxfId="6108" priority="158">
      <formula>IF($Q$20&gt;=3,$P$22,"")</formula>
    </cfRule>
    <cfRule type="expression" dxfId="6107" priority="162">
      <formula>$N$23&lt;&gt;""</formula>
    </cfRule>
  </conditionalFormatting>
  <conditionalFormatting sqref="O23">
    <cfRule type="expression" dxfId="6106" priority="157">
      <formula>IF($Q$20&gt;=4,$P$22,"")</formula>
    </cfRule>
    <cfRule type="expression" dxfId="6105" priority="163">
      <formula>$O$23&lt;&gt;""</formula>
    </cfRule>
  </conditionalFormatting>
  <conditionalFormatting sqref="P23">
    <cfRule type="expression" dxfId="6104" priority="153">
      <formula>IF($Q$20&gt;=5,$P$22,"")</formula>
    </cfRule>
    <cfRule type="expression" dxfId="6103" priority="164">
      <formula>$P$23&lt;&gt;""</formula>
    </cfRule>
  </conditionalFormatting>
  <conditionalFormatting sqref="Q23">
    <cfRule type="expression" dxfId="6102" priority="116">
      <formula>IF($Q$20&gt;=6,$P$22,"")</formula>
    </cfRule>
    <cfRule type="expression" dxfId="6101" priority="165">
      <formula>$Q$23&lt;&gt;""</formula>
    </cfRule>
  </conditionalFormatting>
  <conditionalFormatting sqref="D11:I11">
    <cfRule type="expression" dxfId="6100" priority="58">
      <formula>D$11&lt;&gt;""</formula>
    </cfRule>
    <cfRule type="expression" dxfId="6099" priority="189">
      <formula>$H$10&lt;=TODAY()-2</formula>
    </cfRule>
  </conditionalFormatting>
  <conditionalFormatting sqref="L11:Q11">
    <cfRule type="expression" dxfId="6098" priority="57">
      <formula>L$11&lt;&gt;""</formula>
    </cfRule>
    <cfRule type="expression" dxfId="6097" priority="173">
      <formula>$P$10&lt;=TODAY()-2</formula>
    </cfRule>
  </conditionalFormatting>
  <conditionalFormatting sqref="D23:I23">
    <cfRule type="expression" dxfId="6096" priority="56">
      <formula>D$23&lt;&gt;""</formula>
    </cfRule>
    <cfRule type="expression" dxfId="6095" priority="184">
      <formula>$H$22&lt;=TODAY()-2</formula>
    </cfRule>
  </conditionalFormatting>
  <conditionalFormatting sqref="L23:Q23">
    <cfRule type="expression" dxfId="6094" priority="55">
      <formula>L$23&lt;&gt;""</formula>
    </cfRule>
    <cfRule type="expression" dxfId="6093" priority="166">
      <formula>$P$22&lt;=TODAY()-2</formula>
    </cfRule>
  </conditionalFormatting>
  <conditionalFormatting sqref="E6:I6">
    <cfRule type="expression" dxfId="6092" priority="211">
      <formula>AND($H$7="",D6&lt;&gt;"",E6="")</formula>
    </cfRule>
  </conditionalFormatting>
  <conditionalFormatting sqref="E18:I18">
    <cfRule type="expression" dxfId="6091" priority="208">
      <formula>AND($H$19="",D18&lt;&gt;"",E18="")</formula>
    </cfRule>
  </conditionalFormatting>
  <conditionalFormatting sqref="M18:Q18">
    <cfRule type="expression" dxfId="6090" priority="206">
      <formula>AND($P$19="",L18&lt;&gt;"",M18="")</formula>
    </cfRule>
  </conditionalFormatting>
  <conditionalFormatting sqref="M12">
    <cfRule type="expression" dxfId="6089" priority="231">
      <formula>AND(TODAY()&gt;=$M$11,TODAY()&lt;=$M$12-1)</formula>
    </cfRule>
  </conditionalFormatting>
  <conditionalFormatting sqref="L12">
    <cfRule type="expression" dxfId="6088" priority="291">
      <formula>AND(TODAY()&gt;=$L$11,TODAY()&lt;=$L$12-1)</formula>
    </cfRule>
  </conditionalFormatting>
  <conditionalFormatting sqref="N12">
    <cfRule type="expression" dxfId="6087" priority="94">
      <formula>$N$12&lt;=TODAY()</formula>
    </cfRule>
    <cfRule type="expression" dxfId="6086" priority="209">
      <formula>AND(TODAY()&gt;=$N$11,TODAY()&lt;=$N$12-1)</formula>
    </cfRule>
  </conditionalFormatting>
  <conditionalFormatting sqref="O12">
    <cfRule type="expression" dxfId="6085" priority="93">
      <formula>$O$12&lt;=TODAY()</formula>
    </cfRule>
    <cfRule type="expression" dxfId="6084" priority="141">
      <formula>AND(TODAY()&gt;=$O$11,TODAY()&lt;=$O$12-1)</formula>
    </cfRule>
  </conditionalFormatting>
  <conditionalFormatting sqref="P12">
    <cfRule type="expression" dxfId="6083" priority="92">
      <formula>$P12&lt;=TODAY()</formula>
    </cfRule>
    <cfRule type="expression" dxfId="6082" priority="136">
      <formula>AND(TODAY()&gt;=$P$11,TODAY()&lt;=$P$12-1)</formula>
    </cfRule>
  </conditionalFormatting>
  <conditionalFormatting sqref="Q12">
    <cfRule type="expression" dxfId="6081" priority="91">
      <formula>$Q$12&lt;=TODAY()</formula>
    </cfRule>
    <cfRule type="expression" dxfId="6080" priority="134">
      <formula>AND(TODAY()&gt;=$Q$11,TODAY()&lt;=$Q$12-1)</formula>
    </cfRule>
  </conditionalFormatting>
  <conditionalFormatting sqref="D24">
    <cfRule type="expression" dxfId="6079" priority="361">
      <formula>AND(TODAY()&gt;=D23,TODAY()&lt;=D24-1)</formula>
    </cfRule>
  </conditionalFormatting>
  <conditionalFormatting sqref="E24">
    <cfRule type="expression" dxfId="6078" priority="129">
      <formula>$E$24&lt;=TODAY()</formula>
    </cfRule>
    <cfRule type="expression" dxfId="6077" priority="249">
      <formula>AND(TODAY()&gt;=$E$23,TODAY()&lt;=$E$24-1)</formula>
    </cfRule>
  </conditionalFormatting>
  <conditionalFormatting sqref="F24">
    <cfRule type="expression" dxfId="6076" priority="100">
      <formula>$F$24&lt;=TODAY()</formula>
    </cfRule>
    <cfRule type="expression" dxfId="6075" priority="210">
      <formula>AND(TODAY()&gt;=$F$23,TODAY()&lt;=$F$24-1)</formula>
    </cfRule>
  </conditionalFormatting>
  <conditionalFormatting sqref="G24">
    <cfRule type="expression" dxfId="6074" priority="99">
      <formula>$G$24&lt;=TODAY()</formula>
    </cfRule>
    <cfRule type="expression" dxfId="6073" priority="139">
      <formula>AND(TODAY()&gt;=$G$23,TODAY()&lt;=$G$24-1)</formula>
    </cfRule>
  </conditionalFormatting>
  <conditionalFormatting sqref="H24">
    <cfRule type="expression" dxfId="6072" priority="98">
      <formula>$H$24&lt;=TODAY()</formula>
    </cfRule>
    <cfRule type="expression" dxfId="6071" priority="130">
      <formula>AND(TODAY()&gt;=$H$23,TODAY()&lt;=$H$24-1)</formula>
    </cfRule>
  </conditionalFormatting>
  <conditionalFormatting sqref="I24">
    <cfRule type="expression" dxfId="6070" priority="97">
      <formula>$I$24&lt;=TODAY()</formula>
    </cfRule>
    <cfRule type="expression" dxfId="6069" priority="127">
      <formula>AND(TODAY()&gt;=$I$23,TODAY()&lt;=$I$24-1)</formula>
    </cfRule>
  </conditionalFormatting>
  <conditionalFormatting sqref="L24">
    <cfRule type="expression" dxfId="6068" priority="288">
      <formula>AND(TODAY()&gt;=$L$23,TODAY()&lt;=$L$24-1)</formula>
    </cfRule>
  </conditionalFormatting>
  <conditionalFormatting sqref="M24">
    <cfRule type="expression" dxfId="6067" priority="121">
      <formula>$M$24&lt;=TODAY()</formula>
    </cfRule>
    <cfRule type="expression" dxfId="6066" priority="218">
      <formula>AND(TODAY()&gt;=$M$23,TODAY()&lt;=$M$24-1)</formula>
    </cfRule>
  </conditionalFormatting>
  <conditionalFormatting sqref="N24">
    <cfRule type="expression" dxfId="6065" priority="88">
      <formula>$N$24&lt;=TODAY()</formula>
    </cfRule>
    <cfRule type="expression" dxfId="6064" priority="137">
      <formula>AND(TODAY()&gt;=$N$23,TODAY()&lt;=$N$24-1)</formula>
    </cfRule>
  </conditionalFormatting>
  <conditionalFormatting sqref="O24">
    <cfRule type="expression" dxfId="6063" priority="87">
      <formula>$O$24&lt;=TODAY()</formula>
    </cfRule>
    <cfRule type="expression" dxfId="6062" priority="125">
      <formula>AND(TODAY()&gt;=$O$23,TODAY()&lt;=$O$24-1)</formula>
    </cfRule>
  </conditionalFormatting>
  <conditionalFormatting sqref="P24">
    <cfRule type="expression" dxfId="6061" priority="86">
      <formula>$P$24&lt;=TODAY()</formula>
    </cfRule>
    <cfRule type="expression" dxfId="6060" priority="124">
      <formula>AND(TODAY()&gt;=$P$23,TODAY()&lt;=$P$24-1)</formula>
    </cfRule>
  </conditionalFormatting>
  <conditionalFormatting sqref="Q24">
    <cfRule type="expression" dxfId="6059" priority="85">
      <formula>$Q$24&lt;=TODAY()</formula>
    </cfRule>
    <cfRule type="expression" dxfId="6058" priority="123">
      <formula>AND(TODAY()&gt;=$Q$23,TODAY()&lt;=$Q$24-1)</formula>
    </cfRule>
  </conditionalFormatting>
  <conditionalFormatting sqref="G15">
    <cfRule type="expression" dxfId="6057" priority="111">
      <formula>$G$15=TODAY()</formula>
    </cfRule>
    <cfRule type="expression" dxfId="6056" priority="112">
      <formula>AND(TODAY()&gt;=D15,TODAY()&lt;=G15)</formula>
    </cfRule>
  </conditionalFormatting>
  <conditionalFormatting sqref="G27">
    <cfRule type="expression" dxfId="6055" priority="108">
      <formula>$G$27=TODAY()</formula>
    </cfRule>
    <cfRule type="expression" dxfId="6054" priority="115">
      <formula>AND(TODAY()&gt;=$D$27,TODAY()&lt;=$G$27)</formula>
    </cfRule>
  </conditionalFormatting>
  <conditionalFormatting sqref="O15">
    <cfRule type="expression" dxfId="6053" priority="109">
      <formula>$O$15=TODAY()</formula>
    </cfRule>
    <cfRule type="expression" dxfId="6052" priority="114">
      <formula>AND(TODAY()&gt;=L15,TODAY()&lt;=O15)</formula>
    </cfRule>
  </conditionalFormatting>
  <conditionalFormatting sqref="O27">
    <cfRule type="expression" dxfId="6051" priority="107">
      <formula>$O$27=TODAY()</formula>
    </cfRule>
    <cfRule type="expression" dxfId="6050" priority="113">
      <formula>AND(TODAY()&gt;=$L$27,AUJOURDHUI&lt;=$O$27)</formula>
    </cfRule>
  </conditionalFormatting>
  <conditionalFormatting sqref="D12">
    <cfRule type="expression" dxfId="6049" priority="217">
      <formula>AND(TODAY()&gt;=D11,TODAY()&lt;=D12-1)</formula>
    </cfRule>
  </conditionalFormatting>
  <conditionalFormatting sqref="E12">
    <cfRule type="expression" dxfId="6048" priority="244">
      <formula>AND(TODAY()&gt;=$E$11,TODAY()&lt;=$E$12-1)</formula>
    </cfRule>
  </conditionalFormatting>
  <conditionalFormatting sqref="F12">
    <cfRule type="expression" dxfId="6047" priority="388">
      <formula>AND(TODAY()&gt;=$F$11,TODAY()&lt;=$F$12-1)</formula>
    </cfRule>
  </conditionalFormatting>
  <conditionalFormatting sqref="G12">
    <cfRule type="expression" dxfId="6046" priority="151">
      <formula>AND(TODAY()&gt;=$G$11,TODAY()&lt;=$G$12-1)</formula>
    </cfRule>
  </conditionalFormatting>
  <conditionalFormatting sqref="H12">
    <cfRule type="expression" dxfId="6045" priority="106">
      <formula>AND(TODAY()&gt;=$H$11,TODAY()&lt;=$H$12-1)</formula>
    </cfRule>
  </conditionalFormatting>
  <conditionalFormatting sqref="I12">
    <cfRule type="expression" dxfId="6044" priority="105">
      <formula>AND(TODAY()&gt;=$I$11,TODAY()&lt;=$I$12-1)</formula>
    </cfRule>
  </conditionalFormatting>
  <conditionalFormatting sqref="E4:F4">
    <cfRule type="expression" dxfId="6043" priority="80">
      <formula>$E$4&lt;&gt;""</formula>
    </cfRule>
    <cfRule type="expression" dxfId="6042" priority="81">
      <formula>$E$4=""</formula>
    </cfRule>
  </conditionalFormatting>
  <conditionalFormatting sqref="M4:N4">
    <cfRule type="expression" dxfId="6041" priority="59">
      <formula>$M$4&lt;&gt;""</formula>
    </cfRule>
    <cfRule type="expression" dxfId="6040" priority="76">
      <formula>Q4=TODAY()</formula>
    </cfRule>
    <cfRule type="expression" dxfId="6039" priority="78">
      <formula>OR(D27&lt;=TODAY()-2,Q5&lt;=TODAY()-2)</formula>
    </cfRule>
    <cfRule type="expression" dxfId="6038" priority="79">
      <formula>OR($E$21+$G$21+$I$21=$I$20,$E$26+$G$26+$I$26=$I$20,TODAY()&gt;=$D$27-2)</formula>
    </cfRule>
  </conditionalFormatting>
  <conditionalFormatting sqref="M17:N17">
    <cfRule type="expression" dxfId="6037" priority="66">
      <formula>$M$17&lt;&gt;""</formula>
    </cfRule>
    <cfRule type="expression" dxfId="6036" priority="71">
      <formula>OR(L15&lt;=TODAY()-2,Q17&lt;=TODAY()-2)</formula>
    </cfRule>
    <cfRule type="expression" dxfId="6035" priority="73">
      <formula>$M$16&lt;&gt;""</formula>
    </cfRule>
    <cfRule type="expression" dxfId="6034" priority="75">
      <formula>OR($M$9+$O$9+$Q$9=$Q$8,$M$14+$O$14+$Q$14=$Q$8,TODAY()&gt;=$L$15-2)</formula>
    </cfRule>
  </conditionalFormatting>
  <conditionalFormatting sqref="E17">
    <cfRule type="expression" dxfId="6033" priority="62">
      <formula>$E17&lt;&gt;""</formula>
    </cfRule>
    <cfRule type="expression" dxfId="6032" priority="74">
      <formula>$E$16&lt;&gt;""</formula>
    </cfRule>
  </conditionalFormatting>
  <conditionalFormatting sqref="E16:F16">
    <cfRule type="expression" dxfId="6031" priority="61">
      <formula>E16&lt;&gt;""</formula>
    </cfRule>
    <cfRule type="expression" dxfId="6030" priority="64">
      <formula>OR($E$9+$G$9+$I$9=$G$8,$E$14+$G$14+$I$14=$I$8,TODAY()&gt;=$D$15-2)</formula>
    </cfRule>
    <cfRule type="expression" dxfId="6029" priority="69">
      <formula>$I$16=TODAY()</formula>
    </cfRule>
    <cfRule type="expression" dxfId="6028" priority="70">
      <formula>OR(D15&lt;=TODAY()-2,I17&lt;=TODAY()-2)</formula>
    </cfRule>
  </conditionalFormatting>
  <conditionalFormatting sqref="M16:N16">
    <cfRule type="expression" dxfId="6027" priority="60">
      <formula>$M$16&lt;&gt;""</formula>
    </cfRule>
    <cfRule type="expression" dxfId="6026" priority="65">
      <formula>Q16=TODAY()</formula>
    </cfRule>
    <cfRule type="expression" dxfId="6025" priority="67">
      <formula>OR(L15&lt;=TODAY()-2,Q17&lt;=TODAY()-2)</formula>
    </cfRule>
    <cfRule type="expression" dxfId="6024" priority="68">
      <formula>OR($M$9+$O$9+$Q$9=$Q$8,$M$14+$O$14+$Q$14=$Q$8,TODAY()&gt;=$L$27-2)</formula>
    </cfRule>
  </conditionalFormatting>
  <conditionalFormatting sqref="E17:F17">
    <cfRule type="expression" dxfId="6023" priority="63">
      <formula>OR(D15&lt;=TODAY()-2,I17&lt;=TODAY()-2)</formula>
    </cfRule>
    <cfRule type="expression" dxfId="6022" priority="72">
      <formula>OR($E$9+$G$9+$I$9=$I$8,$E$14+$G$14+$I$14=$I$8,TODAY()&gt;=$D$15-2)</formula>
    </cfRule>
  </conditionalFormatting>
  <conditionalFormatting sqref="Q4:Q5">
    <cfRule type="expression" dxfId="6021" priority="45">
      <formula>AND($Q$5&lt;&gt;"",TODAY()&gt;=$Q$5,$Q4="")</formula>
    </cfRule>
    <cfRule type="timePeriod" dxfId="6020" priority="52" timePeriod="tomorrow">
      <formula>FLOOR(Q4,1)=TODAY()+1</formula>
    </cfRule>
  </conditionalFormatting>
  <conditionalFormatting sqref="I16:I17">
    <cfRule type="expression" dxfId="6019" priority="43">
      <formula>AND($I$17&lt;&gt;"",TODAY()&gt;=$I$17,I16="")</formula>
    </cfRule>
    <cfRule type="timePeriod" dxfId="6018" priority="54" timePeriod="tomorrow">
      <formula>FLOOR(I16,1)=TODAY()+1</formula>
    </cfRule>
  </conditionalFormatting>
  <conditionalFormatting sqref="Q16:Q17">
    <cfRule type="expression" dxfId="6017" priority="41">
      <formula>AND($Q$17&lt;&gt;"",TODAY()&gt;=$Q$17,$Q16="")</formula>
    </cfRule>
    <cfRule type="timePeriod" dxfId="6016" priority="50" timePeriod="tomorrow">
      <formula>FLOOR(Q16,1)=TODAY()+1</formula>
    </cfRule>
  </conditionalFormatting>
  <conditionalFormatting sqref="I4">
    <cfRule type="expression" dxfId="6015" priority="38">
      <formula>$I$5&lt;&gt;""</formula>
    </cfRule>
    <cfRule type="expression" dxfId="6014" priority="39">
      <formula>$I$5&lt;&gt;""</formula>
    </cfRule>
  </conditionalFormatting>
  <conditionalFormatting sqref="I30">
    <cfRule type="cellIs" dxfId="6013" priority="3" operator="lessThan">
      <formula>1</formula>
    </cfRule>
  </conditionalFormatting>
  <conditionalFormatting sqref="G32:H33">
    <cfRule type="timePeriod" dxfId="6012" priority="12" timePeriod="today">
      <formula>FLOOR(G32,1)=TODAY()</formula>
    </cfRule>
  </conditionalFormatting>
  <conditionalFormatting sqref="Q30">
    <cfRule type="cellIs" dxfId="6011" priority="7" operator="lessThan">
      <formula>1</formula>
    </cfRule>
    <cfRule type="expression" dxfId="6010" priority="11">
      <formula>M30</formula>
    </cfRule>
  </conditionalFormatting>
  <conditionalFormatting sqref="O32:P32">
    <cfRule type="timePeriod" dxfId="6009" priority="10" timePeriod="today">
      <formula>FLOOR(O32,1)=TODAY()</formula>
    </cfRule>
  </conditionalFormatting>
  <conditionalFormatting sqref="O33:P33">
    <cfRule type="timePeriod" dxfId="6008" priority="9" timePeriod="today">
      <formula>FLOOR(O33,1)=TODAY()</formula>
    </cfRule>
  </conditionalFormatting>
  <conditionalFormatting sqref="Q29">
    <cfRule type="cellIs" dxfId="6007" priority="8" operator="lessThan">
      <formula>1</formula>
    </cfRule>
  </conditionalFormatting>
  <conditionalFormatting sqref="Q32">
    <cfRule type="cellIs" dxfId="6006" priority="6" operator="lessThan">
      <formula>1</formula>
    </cfRule>
  </conditionalFormatting>
  <conditionalFormatting sqref="Q33">
    <cfRule type="cellIs" dxfId="6005" priority="5" operator="lessThan">
      <formula>1</formula>
    </cfRule>
  </conditionalFormatting>
  <conditionalFormatting sqref="I29">
    <cfRule type="cellIs" dxfId="6004" priority="4" operator="lessThan">
      <formula>1</formula>
    </cfRule>
  </conditionalFormatting>
  <conditionalFormatting sqref="I32">
    <cfRule type="cellIs" dxfId="6003" priority="2" operator="lessThan">
      <formula>1</formula>
    </cfRule>
  </conditionalFormatting>
  <conditionalFormatting sqref="I33">
    <cfRule type="cellIs" dxfId="6002" priority="1" operator="lessThan">
      <formula>1</formula>
    </cfRule>
  </conditionalFormatting>
  <dataValidations count="2">
    <dataValidation type="list" allowBlank="1" showInputMessage="1" showErrorMessage="1" sqref="E5:F5 M5:N5 E17:F17 M17:N17" xr:uid="{ED2B64B9-D13E-43D4-8C48-D0FEAB45AB38}">
      <formula1>Mâles</formula1>
    </dataValidation>
    <dataValidation type="list" allowBlank="1" showInputMessage="1" showErrorMessage="1" sqref="E4:F4 M4:N4 E16:F16 M16:N16" xr:uid="{C472C4EC-1627-458B-988D-1F5276F6A4E8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19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4013995-E9E9-496D-823B-FDE23A152D20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4BF58ADF-ED76-4767-B027-C66E52753450}">
          <x14:formula1>
            <xm:f>Liste!$F$2:$F$6</xm:f>
          </x14:formula1>
          <xm:sqref>H9 P9 H21 P21</xm:sqref>
        </x14:dataValidation>
        <x14:dataValidation type="list" allowBlank="1" showInputMessage="1" showErrorMessage="1" xr:uid="{C272C7F4-DCBD-4BB6-9950-D6568ABB7CC8}">
          <x14:formula1>
            <xm:f>Liste!$G$2:$G$6</xm:f>
          </x14:formula1>
          <xm:sqref>F9 N9 F21 N21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25" sqref="O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73"/>
      <c r="F16" s="474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6001" priority="411" timePeriod="today">
      <formula>FLOOR(F7,1)=TODAY()</formula>
    </cfRule>
  </conditionalFormatting>
  <conditionalFormatting sqref="F19">
    <cfRule type="timePeriod" dxfId="6000" priority="410" timePeriod="today">
      <formula>FLOOR(F19,1)=TODAY()</formula>
    </cfRule>
  </conditionalFormatting>
  <conditionalFormatting sqref="D38 G38">
    <cfRule type="timePeriod" dxfId="5999" priority="409" timePeriod="today">
      <formula>FLOOR(D38,1)=TODAY()</formula>
    </cfRule>
  </conditionalFormatting>
  <conditionalFormatting sqref="D49 G49 E44:F44 D42:E42 F41 H41">
    <cfRule type="timePeriod" dxfId="5998" priority="406" timePeriod="today">
      <formula>FLOOR(D41,1)=TODAY()</formula>
    </cfRule>
  </conditionalFormatting>
  <conditionalFormatting sqref="H41:I41">
    <cfRule type="expression" dxfId="5997" priority="405">
      <formula>D41</formula>
    </cfRule>
  </conditionalFormatting>
  <conditionalFormatting sqref="D41">
    <cfRule type="timePeriod" dxfId="5996" priority="404" timePeriod="today">
      <formula>FLOOR(D41,1)=TODAY()</formula>
    </cfRule>
  </conditionalFormatting>
  <conditionalFormatting sqref="N7">
    <cfRule type="timePeriod" dxfId="5995" priority="403" timePeriod="today">
      <formula>FLOOR(N7,1)=TODAY()</formula>
    </cfRule>
  </conditionalFormatting>
  <conditionalFormatting sqref="N19">
    <cfRule type="timePeriod" dxfId="5994" priority="402" timePeriod="today">
      <formula>FLOOR(N19,1)=TODAY()</formula>
    </cfRule>
  </conditionalFormatting>
  <conditionalFormatting sqref="Q20">
    <cfRule type="expression" dxfId="5993" priority="401">
      <formula>O20=(M21+O21+Q21)</formula>
    </cfRule>
  </conditionalFormatting>
  <conditionalFormatting sqref="D7">
    <cfRule type="timePeriod" dxfId="5992" priority="287" timePeriod="today">
      <formula>FLOOR(D7,1)=TODAY()</formula>
    </cfRule>
    <cfRule type="expression" dxfId="5991" priority="391">
      <formula>AND(D7&gt;=TODAY(),D7&lt;=TODAY()+1)</formula>
    </cfRule>
  </conditionalFormatting>
  <conditionalFormatting sqref="D7:E7">
    <cfRule type="expression" dxfId="5990" priority="247">
      <formula>$H7&lt;&gt;""</formula>
    </cfRule>
    <cfRule type="expression" dxfId="5989" priority="400">
      <formula>AND(TODAY()&gt;=$D$6+4,$H$7&lt;&gt;"")</formula>
    </cfRule>
  </conditionalFormatting>
  <conditionalFormatting sqref="D8:E8">
    <cfRule type="expression" dxfId="5988" priority="390">
      <formula>$I8&lt;&gt;""</formula>
    </cfRule>
    <cfRule type="timePeriod" dxfId="5987" priority="396" timePeriod="today">
      <formula>FLOOR(D8,1)=TODAY()</formula>
    </cfRule>
    <cfRule type="expression" dxfId="5986" priority="397">
      <formula>AND(D8&gt;=TODAY(),D8&lt;=TODAY()+1)</formula>
    </cfRule>
    <cfRule type="expression" dxfId="5985" priority="398">
      <formula>$H$7&lt;&gt;""</formula>
    </cfRule>
    <cfRule type="expression" dxfId="5984" priority="399">
      <formula>($E$9+$G$9+$I$9)=$G$8</formula>
    </cfRule>
  </conditionalFormatting>
  <conditionalFormatting sqref="E10:F10">
    <cfRule type="expression" dxfId="5983" priority="216">
      <formula>AND(SUM(E9,G9,I9)&lt;&gt;0,SUM(E9,G9,I9)=G8)</formula>
    </cfRule>
    <cfRule type="expression" dxfId="5982" priority="392">
      <formula>$H10&lt;&gt;""</formula>
    </cfRule>
    <cfRule type="timePeriod" dxfId="5981" priority="393" timePeriod="today">
      <formula>FLOOR(E10,1)=TODAY()</formula>
    </cfRule>
    <cfRule type="expression" dxfId="5980" priority="394">
      <formula>AND(E10&gt;=TODAY(),E10&lt;=TODAY()+1)</formula>
    </cfRule>
    <cfRule type="expression" dxfId="5979" priority="395">
      <formula>$I$8&lt;&gt;""</formula>
    </cfRule>
  </conditionalFormatting>
  <conditionalFormatting sqref="D12:I12">
    <cfRule type="timePeriod" dxfId="5978" priority="103" timePeriod="tomorrow">
      <formula>FLOOR(D12,1)=TODAY()+1</formula>
    </cfRule>
    <cfRule type="expression" dxfId="5977" priority="104">
      <formula>D$13&lt;&gt;""</formula>
    </cfRule>
    <cfRule type="expression" dxfId="5976" priority="105">
      <formula>D$12&lt;=TODAY()</formula>
    </cfRule>
  </conditionalFormatting>
  <conditionalFormatting sqref="D13:I13">
    <cfRule type="expression" dxfId="5975" priority="153">
      <formula>AND(D11&lt;&gt;"",YEAR($D11)=2019)</formula>
    </cfRule>
    <cfRule type="expression" dxfId="5974" priority="246">
      <formula>AND(D11&lt;&gt;"",YEAR($D11)=2020)</formula>
    </cfRule>
    <cfRule type="expression" dxfId="5973" priority="385">
      <formula>AND($D$11&lt;&gt;"",YEAR($D11)=2021)</formula>
    </cfRule>
    <cfRule type="expression" dxfId="5972" priority="386">
      <formula>AND(D11&lt;&gt;"",YEAR($D11)=2022)</formula>
    </cfRule>
    <cfRule type="expression" dxfId="5971" priority="387">
      <formula>AND(D11&lt;&gt;"",YEAR($D11)=2023)</formula>
    </cfRule>
    <cfRule type="expression" dxfId="5970" priority="388">
      <formula>AND(D11&lt;&gt;"",YEAR($D11)=2018)</formula>
    </cfRule>
  </conditionalFormatting>
  <conditionalFormatting sqref="D15">
    <cfRule type="expression" dxfId="5969" priority="120">
      <formula>AND(D15&gt;=TODAY(),D15&lt;=TODAY()+2)</formula>
    </cfRule>
    <cfRule type="expression" dxfId="5968" priority="145">
      <formula>AND(TODAY()&gt;=$H$10+6,TODAY()&lt;=$D$15-2)</formula>
    </cfRule>
  </conditionalFormatting>
  <conditionalFormatting sqref="I15">
    <cfRule type="cellIs" dxfId="5967" priority="295" operator="lessThan">
      <formula>1</formula>
    </cfRule>
  </conditionalFormatting>
  <conditionalFormatting sqref="I15">
    <cfRule type="expression" dxfId="5966" priority="384">
      <formula>IF(AND(E14="",G14="",I14="",(D11:I11)=""),"",IF(E14+G14+I14&lt;&gt;SUM(D11:I11),G15&lt;=TODAY()))</formula>
    </cfRule>
  </conditionalFormatting>
  <conditionalFormatting sqref="H7:I7">
    <cfRule type="expression" dxfId="5965" priority="381">
      <formula>$D8&lt;&gt;""</formula>
    </cfRule>
    <cfRule type="expression" dxfId="5964" priority="382">
      <formula>AND(H7="",D7&lt;&gt;"",D7&lt;=TODAY())</formula>
    </cfRule>
    <cfRule type="timePeriod" dxfId="5963" priority="383" timePeriod="today">
      <formula>FLOOR(H7,1)=TODAY()</formula>
    </cfRule>
  </conditionalFormatting>
  <conditionalFormatting sqref="I8">
    <cfRule type="expression" dxfId="5962" priority="380">
      <formula>G8=(E9+G9+I9)</formula>
    </cfRule>
  </conditionalFormatting>
  <conditionalFormatting sqref="H10">
    <cfRule type="expression" dxfId="5961" priority="376">
      <formula>(E9+G9+I9)=G8</formula>
    </cfRule>
  </conditionalFormatting>
  <conditionalFormatting sqref="H10:I10">
    <cfRule type="expression" dxfId="5960" priority="377">
      <formula>AND(H10="",E10&lt;&gt;"",E10&lt;=TODAY())</formula>
    </cfRule>
    <cfRule type="notContainsBlanks" dxfId="5959" priority="378">
      <formula>LEN(TRIM(H10))&gt;0</formula>
    </cfRule>
    <cfRule type="expression" dxfId="5958" priority="379">
      <formula>E10=TODAY()</formula>
    </cfRule>
  </conditionalFormatting>
  <conditionalFormatting sqref="D19">
    <cfRule type="timePeriod" dxfId="5957" priority="285" timePeriod="today">
      <formula>FLOOR(D19,1)=TODAY()</formula>
    </cfRule>
    <cfRule type="expression" dxfId="5956" priority="363">
      <formula>AND(D19&gt;=TODAY(),D19&lt;=TODAY()+1)</formula>
    </cfRule>
  </conditionalFormatting>
  <conditionalFormatting sqref="D19:E19">
    <cfRule type="expression" dxfId="5955" priority="277">
      <formula>$H19&lt;&gt;""</formula>
    </cfRule>
    <cfRule type="expression" dxfId="5954" priority="371">
      <formula>AND(TODAY()&gt;=$D$18+4,$H$19&lt;&gt;"")</formula>
    </cfRule>
  </conditionalFormatting>
  <conditionalFormatting sqref="D20">
    <cfRule type="expression" dxfId="5953" priority="370">
      <formula>AND(D20&gt;=TODAY(),D20&lt;=TODAY()+1)</formula>
    </cfRule>
  </conditionalFormatting>
  <conditionalFormatting sqref="D20:E20">
    <cfRule type="expression" dxfId="5952" priority="368">
      <formula>$I20&lt;&gt;""</formula>
    </cfRule>
    <cfRule type="timePeriod" dxfId="5951" priority="369" timePeriod="today">
      <formula>FLOOR(D20,1)=TODAY()</formula>
    </cfRule>
    <cfRule type="expression" dxfId="5950" priority="372">
      <formula>$H$19&lt;&gt;""</formula>
    </cfRule>
    <cfRule type="expression" dxfId="5949" priority="373">
      <formula>($E$21+$G$21+$I$21)=$G$20</formula>
    </cfRule>
  </conditionalFormatting>
  <conditionalFormatting sqref="E22:F22">
    <cfRule type="expression" dxfId="5948" priority="294">
      <formula>AND(SUM(E21,G21,I21)&lt;&gt;0,SUM(E21,G21,I21)=G20)</formula>
    </cfRule>
    <cfRule type="expression" dxfId="5947" priority="364">
      <formula>$H22&lt;&gt;""</formula>
    </cfRule>
    <cfRule type="timePeriod" dxfId="5946" priority="365" timePeriod="today">
      <formula>FLOOR(E22,1)=TODAY()</formula>
    </cfRule>
    <cfRule type="expression" dxfId="5945" priority="366">
      <formula>AND(E22&gt;=TODAY(),E22&lt;=TODAY()+1)</formula>
    </cfRule>
    <cfRule type="expression" dxfId="5944" priority="367">
      <formula>$I$20&lt;&gt;""</formula>
    </cfRule>
  </conditionalFormatting>
  <conditionalFormatting sqref="D24:I24">
    <cfRule type="timePeriod" dxfId="5943" priority="127" timePeriod="tomorrow">
      <formula>FLOOR(D24,1)=TODAY()+1</formula>
    </cfRule>
    <cfRule type="expression" dxfId="5942" priority="132">
      <formula>D$24&lt;=TODAY()</formula>
    </cfRule>
  </conditionalFormatting>
  <conditionalFormatting sqref="D24:I24">
    <cfRule type="expression" dxfId="5941" priority="97">
      <formula>D$25&lt;&gt;""</formula>
    </cfRule>
  </conditionalFormatting>
  <conditionalFormatting sqref="D25:I25">
    <cfRule type="expression" dxfId="5940" priority="184">
      <formula>AND(D23&lt;&gt;"",YEAR($D23)=2018)</formula>
    </cfRule>
    <cfRule type="expression" dxfId="5939" priority="251">
      <formula>AND(D23&lt;&gt;"",YEAR($D23)=2019)</formula>
    </cfRule>
    <cfRule type="expression" dxfId="5938" priority="358">
      <formula>AND(D23&lt;&gt;"",YEAR($D23)=2020)</formula>
    </cfRule>
    <cfRule type="expression" dxfId="5937" priority="359">
      <formula>AND(D23&lt;&gt;"",YEAR($D23)=2021)</formula>
    </cfRule>
    <cfRule type="expression" dxfId="5936" priority="360">
      <formula>AND(D23&lt;&gt;"",YEAR($D23)=2022)</formula>
    </cfRule>
    <cfRule type="expression" dxfId="5935" priority="361">
      <formula>AND(D23&lt;&gt;"",YEAR($D23)=2023)</formula>
    </cfRule>
  </conditionalFormatting>
  <conditionalFormatting sqref="D27">
    <cfRule type="expression" dxfId="5934" priority="118">
      <formula>AND(D27&gt;=TODAY(),D27&lt;=TODAY()+2)</formula>
    </cfRule>
    <cfRule type="expression" dxfId="5933" priority="129">
      <formula>AND(TODAY()&gt;=$H$22+6,TODAY()&lt;=$D$27-2)</formula>
    </cfRule>
  </conditionalFormatting>
  <conditionalFormatting sqref="H19">
    <cfRule type="timePeriod" dxfId="5932" priority="356" timePeriod="today">
      <formula>FLOOR(H19,1)=TODAY()</formula>
    </cfRule>
  </conditionalFormatting>
  <conditionalFormatting sqref="H19:I19">
    <cfRule type="expression" dxfId="5931" priority="354">
      <formula>$D20&lt;&gt;""</formula>
    </cfRule>
    <cfRule type="expression" dxfId="5930" priority="355">
      <formula>AND(H19="",D19&lt;&gt;"",D19&lt;=TODAY())</formula>
    </cfRule>
  </conditionalFormatting>
  <conditionalFormatting sqref="I20">
    <cfRule type="expression" dxfId="5929" priority="353">
      <formula>G20=(E21+G21+I21)</formula>
    </cfRule>
  </conditionalFormatting>
  <conditionalFormatting sqref="H22:I22">
    <cfRule type="expression" dxfId="5928" priority="349">
      <formula>(E21+G21+I21)=G20</formula>
    </cfRule>
    <cfRule type="expression" dxfId="5927" priority="350">
      <formula>AND(H22="",E22&lt;&gt;"",E22&lt;=TODAY())</formula>
    </cfRule>
    <cfRule type="notContainsBlanks" dxfId="5926" priority="351">
      <formula>LEN(TRIM(H22))&gt;0</formula>
    </cfRule>
    <cfRule type="expression" dxfId="5925" priority="352">
      <formula>E22=TODAY()</formula>
    </cfRule>
  </conditionalFormatting>
  <conditionalFormatting sqref="I27">
    <cfRule type="cellIs" dxfId="5924" priority="347" operator="lessThan">
      <formula>1</formula>
    </cfRule>
  </conditionalFormatting>
  <conditionalFormatting sqref="I27">
    <cfRule type="expression" dxfId="5923" priority="348">
      <formula>IF(AND(E26="",G26="",I26="",(D23:I23)=""),"",IF(E26+G26+I26&lt;&gt;SUM(D23:I23),G27&lt;=TODAY()))</formula>
    </cfRule>
  </conditionalFormatting>
  <conditionalFormatting sqref="L7">
    <cfRule type="timePeriod" dxfId="5922" priority="284" timePeriod="today">
      <formula>FLOOR(L7,1)=TODAY()</formula>
    </cfRule>
    <cfRule type="expression" dxfId="5921" priority="293">
      <formula>AND(L7&gt;=TODAY(),L7&lt;=TODAY()+1)</formula>
    </cfRule>
  </conditionalFormatting>
  <conditionalFormatting sqref="L7:M7">
    <cfRule type="expression" dxfId="5920" priority="278">
      <formula>$P7&lt;&gt;""</formula>
    </cfRule>
    <cfRule type="expression" dxfId="5919" priority="343">
      <formula>AND(TODAY()&gt;=$L$6+4,$P$7&lt;&gt;"")</formula>
    </cfRule>
  </conditionalFormatting>
  <conditionalFormatting sqref="L8">
    <cfRule type="expression" dxfId="5918" priority="342">
      <formula>AND(L8&gt;=TODAY(),L8&lt;=TODAY()+1)</formula>
    </cfRule>
  </conditionalFormatting>
  <conditionalFormatting sqref="L8:M8">
    <cfRule type="expression" dxfId="5917" priority="340">
      <formula>$Q8&lt;&gt;""</formula>
    </cfRule>
    <cfRule type="timePeriod" dxfId="5916" priority="341" timePeriod="today">
      <formula>FLOOR(L8,1)=TODAY()</formula>
    </cfRule>
    <cfRule type="expression" dxfId="5915" priority="344">
      <formula>$P$7&lt;&gt;""</formula>
    </cfRule>
    <cfRule type="expression" dxfId="5914" priority="345">
      <formula>($M$9+$O$9+$Q$9)=$O$8</formula>
    </cfRule>
  </conditionalFormatting>
  <conditionalFormatting sqref="M10:N10">
    <cfRule type="expression" dxfId="5913" priority="291">
      <formula>"ET(SOMME(M8;O8;Q8)&lt;&gt;0;SOMME(M8;O8;Q9)=O7)  "</formula>
    </cfRule>
    <cfRule type="expression" dxfId="5912" priority="336">
      <formula>$P10&lt;&gt;""</formula>
    </cfRule>
    <cfRule type="timePeriod" dxfId="5911" priority="337" timePeriod="today">
      <formula>FLOOR(M10,1)=TODAY()</formula>
    </cfRule>
    <cfRule type="expression" dxfId="5910" priority="338">
      <formula>AND(M10&gt;=TODAY(),M10&lt;=TODAY()+1)</formula>
    </cfRule>
    <cfRule type="expression" dxfId="5909" priority="339">
      <formula>$Q$8&lt;&gt;""</formula>
    </cfRule>
  </conditionalFormatting>
  <conditionalFormatting sqref="L13:Q13">
    <cfRule type="expression" dxfId="5908" priority="173">
      <formula>AND(L11&lt;&gt;"",YEAR($L11)=2018)</formula>
    </cfRule>
    <cfRule type="expression" dxfId="5907" priority="233">
      <formula>AND(L11&lt;&gt;"",YEAR($L11)=2019)</formula>
    </cfRule>
    <cfRule type="expression" dxfId="5906" priority="332">
      <formula>AND(L11&lt;&gt;"",YEAR($L11)=2020)</formula>
    </cfRule>
    <cfRule type="expression" dxfId="5905" priority="333">
      <formula>AND(L11&lt;&gt;"",YEAR($L11)=2021)</formula>
    </cfRule>
    <cfRule type="expression" dxfId="5904" priority="334">
      <formula>AND(L11&lt;&gt;"",YEAR($L11)=2022)</formula>
    </cfRule>
    <cfRule type="expression" dxfId="5903" priority="335">
      <formula>AND(L11&lt;&gt;"",YEAR($L11)=2023)</formula>
    </cfRule>
  </conditionalFormatting>
  <conditionalFormatting sqref="L15">
    <cfRule type="expression" dxfId="5902" priority="119">
      <formula>AND(L15&gt;=TODAY(),L15&lt;=TODAY()+2)</formula>
    </cfRule>
    <cfRule type="expression" dxfId="5901" priority="133">
      <formula>AND(TODAY()&gt;=$P$10+6,TODAY()&lt;=$L$15-2)</formula>
    </cfRule>
  </conditionalFormatting>
  <conditionalFormatting sqref="P7">
    <cfRule type="timePeriod" dxfId="5900" priority="330" timePeriod="today">
      <formula>FLOOR(P7,1)=TODAY()</formula>
    </cfRule>
  </conditionalFormatting>
  <conditionalFormatting sqref="P7:Q7">
    <cfRule type="expression" dxfId="5899" priority="328">
      <formula>$L8&lt;&gt;""</formula>
    </cfRule>
    <cfRule type="expression" dxfId="5898" priority="329">
      <formula>AND(P7="",L7&lt;&gt;"",L7&lt;=TODAY())</formula>
    </cfRule>
  </conditionalFormatting>
  <conditionalFormatting sqref="Q8">
    <cfRule type="expression" dxfId="5897" priority="327">
      <formula>O8=(M9+O9+Q9)</formula>
    </cfRule>
  </conditionalFormatting>
  <conditionalFormatting sqref="P10:Q10">
    <cfRule type="expression" dxfId="5896" priority="323">
      <formula>(M9+O9+Q9)=O8</formula>
    </cfRule>
    <cfRule type="expression" dxfId="5895" priority="324">
      <formula>AND(P10="",M10&lt;&gt;"",M10&lt;=TODAY())</formula>
    </cfRule>
    <cfRule type="notContainsBlanks" dxfId="5894" priority="325">
      <formula>LEN(TRIM(P10))&gt;0</formula>
    </cfRule>
    <cfRule type="expression" dxfId="5893" priority="326">
      <formula>M10=TODAY()</formula>
    </cfRule>
  </conditionalFormatting>
  <conditionalFormatting sqref="Q15">
    <cfRule type="cellIs" dxfId="5892" priority="321" operator="lessThan">
      <formula>1</formula>
    </cfRule>
  </conditionalFormatting>
  <conditionalFormatting sqref="Q15">
    <cfRule type="expression" dxfId="5891" priority="322">
      <formula>IF(AND(M14="",O14="",Q14="",(L11:Q11)=""),"",IF(M14+O14+Q14&lt;&gt;SUM(L11:Q11),O15&lt;=TODAY()))</formula>
    </cfRule>
  </conditionalFormatting>
  <conditionalFormatting sqref="L19">
    <cfRule type="timePeriod" dxfId="5890" priority="283" timePeriod="today">
      <formula>FLOOR(L19,1)=TODAY()</formula>
    </cfRule>
    <cfRule type="expression" dxfId="5889" priority="290">
      <formula>AND(L19&gt;=TODAY(),L19&lt;=TODAY()+1)</formula>
    </cfRule>
  </conditionalFormatting>
  <conditionalFormatting sqref="L19:M19">
    <cfRule type="expression" dxfId="5888" priority="276">
      <formula>$P19&lt;&gt;""</formula>
    </cfRule>
    <cfRule type="expression" dxfId="5887" priority="317">
      <formula>AND(TODAY()&gt;=$L$18+4,$P$19&lt;&gt;"")</formula>
    </cfRule>
  </conditionalFormatting>
  <conditionalFormatting sqref="L20:M20">
    <cfRule type="expression" dxfId="5886" priority="314">
      <formula>$Q20&lt;&gt;""</formula>
    </cfRule>
    <cfRule type="timePeriod" dxfId="5885" priority="315" timePeriod="today">
      <formula>FLOOR(L20,1)=TODAY()</formula>
    </cfRule>
    <cfRule type="expression" dxfId="5884" priority="316">
      <formula>AND(L20&gt;=TODAY(),L20&lt;=TODAY()+1)</formula>
    </cfRule>
    <cfRule type="expression" dxfId="5883" priority="318">
      <formula>$P$19&lt;&gt;""</formula>
    </cfRule>
    <cfRule type="expression" dxfId="5882" priority="319">
      <formula>($M$21+$O$21+$Q$21)=$O$20</formula>
    </cfRule>
  </conditionalFormatting>
  <conditionalFormatting sqref="M22:N22">
    <cfRule type="expression" dxfId="5881" priority="288">
      <formula>AND(SUM(M21,O21,Q21)&lt;&gt;0,SUM(M21,O21,Q21)=O20)</formula>
    </cfRule>
    <cfRule type="expression" dxfId="5880" priority="310">
      <formula>$P22&lt;&gt;""</formula>
    </cfRule>
    <cfRule type="timePeriod" dxfId="5879" priority="311" timePeriod="today">
      <formula>FLOOR(M22,1)=TODAY()</formula>
    </cfRule>
    <cfRule type="expression" dxfId="5878" priority="312">
      <formula>AND(M22&gt;=TODAY(),M22&lt;=TODAY()+1)</formula>
    </cfRule>
    <cfRule type="expression" dxfId="5877" priority="313">
      <formula>$Q$20&lt;&gt;""</formula>
    </cfRule>
  </conditionalFormatting>
  <conditionalFormatting sqref="L25:Q25">
    <cfRule type="expression" dxfId="5876" priority="147">
      <formula>AND(L23&lt;&gt;"",YEAR($L23)=2023)</formula>
    </cfRule>
    <cfRule type="expression" dxfId="5875" priority="220">
      <formula>AND(L23&lt;&gt;"",YEAR($L23)=2022)</formula>
    </cfRule>
    <cfRule type="expression" dxfId="5874" priority="306">
      <formula>AND(L23&lt;&gt;"",YEAR($L23)=2021)</formula>
    </cfRule>
    <cfRule type="expression" dxfId="5873" priority="307">
      <formula>AND(L23&lt;&gt;"",YEAR($L23)=2020)</formula>
    </cfRule>
    <cfRule type="expression" dxfId="5872" priority="308">
      <formula>AND(L23&lt;&gt;"",YEAR($L23)=2019)</formula>
    </cfRule>
    <cfRule type="expression" dxfId="5871" priority="309">
      <formula>AND(L23&lt;&gt;"",YEAR($L23)=2018)</formula>
    </cfRule>
  </conditionalFormatting>
  <conditionalFormatting sqref="L27">
    <cfRule type="expression" dxfId="5870" priority="121">
      <formula>AND(L27&gt;=TODAY(),L27&lt;=TODAY()+2)</formula>
    </cfRule>
    <cfRule type="expression" dxfId="5869" priority="169">
      <formula>AND(TODAY()&gt;=$P$22+6,TODAY()&lt;=$L$27-2)</formula>
    </cfRule>
  </conditionalFormatting>
  <conditionalFormatting sqref="P19">
    <cfRule type="timePeriod" dxfId="5868" priority="304" timePeriod="today">
      <formula>FLOOR(P19,1)=TODAY()</formula>
    </cfRule>
  </conditionalFormatting>
  <conditionalFormatting sqref="P19:Q19">
    <cfRule type="expression" dxfId="5867" priority="302">
      <formula>$L20&lt;&gt;""</formula>
    </cfRule>
    <cfRule type="expression" dxfId="5866" priority="303">
      <formula>AND(P19="",L19&lt;&gt;"",L19&lt;=TODAY())</formula>
    </cfRule>
  </conditionalFormatting>
  <conditionalFormatting sqref="P22:Q22">
    <cfRule type="expression" dxfId="5865" priority="298">
      <formula>(M21+O21+Q21)=O20</formula>
    </cfRule>
    <cfRule type="expression" dxfId="5864" priority="299">
      <formula>AND(P22="",M22&lt;&gt;"",M22&lt;=TODAY())</formula>
    </cfRule>
    <cfRule type="notContainsBlanks" dxfId="5863" priority="300">
      <formula>LEN(TRIM(P22))&gt;0</formula>
    </cfRule>
    <cfRule type="expression" dxfId="5862" priority="301">
      <formula>M22=TODAY()</formula>
    </cfRule>
  </conditionalFormatting>
  <conditionalFormatting sqref="Q27">
    <cfRule type="cellIs" dxfId="5861" priority="296" operator="lessThan">
      <formula>1</formula>
    </cfRule>
  </conditionalFormatting>
  <conditionalFormatting sqref="Q27">
    <cfRule type="expression" dxfId="5860" priority="297">
      <formula>IF(AND(M26="",O26="",Q26="",(L23:Q23)=""),"",IF(M26+O26+Q26&lt;&gt;SUM(L23:Q23),O27&lt;=TODAY()))</formula>
    </cfRule>
  </conditionalFormatting>
  <conditionalFormatting sqref="D6:I15">
    <cfRule type="expression" dxfId="5859" priority="201">
      <formula>AND(($E$14+$G$14+$I$14)&lt;&gt;"",COUNTA($D$11:$I$11)&gt;0,COUNTA($D$11:$I$11)=($E$14+$G$14+$I$14))</formula>
    </cfRule>
  </conditionalFormatting>
  <conditionalFormatting sqref="D18:I27">
    <cfRule type="expression" dxfId="5858" priority="148">
      <formula>AND(($E$26+$G$26+$I$26)&lt;&gt;"",COUNTA($D$23:$I$23)&gt;0,COUNTA($D$23:$I$23)=($E$26+$G$26+$I$26))</formula>
    </cfRule>
  </conditionalFormatting>
  <conditionalFormatting sqref="L12:Q12">
    <cfRule type="timePeriod" dxfId="5857" priority="134" timePeriod="tomorrow">
      <formula>FLOOR(L12,1)=TODAY()+1</formula>
    </cfRule>
    <cfRule type="expression" dxfId="5856" priority="136">
      <formula>L$12&lt;=TODAY()</formula>
    </cfRule>
  </conditionalFormatting>
  <conditionalFormatting sqref="L12:Q12">
    <cfRule type="expression" dxfId="5855" priority="91">
      <formula>L$13&lt;&gt;""</formula>
    </cfRule>
  </conditionalFormatting>
  <conditionalFormatting sqref="L6:Q15">
    <cfRule type="expression" dxfId="5854" priority="150">
      <formula>AND(($M$14+$O$14+$Q$14)&lt;&gt;"",COUNTA($L$11:$Q$11)&gt;0,COUNTA($L$11:$Q$11)=($M$14+$O$14+$Q$14))</formula>
    </cfRule>
  </conditionalFormatting>
  <conditionalFormatting sqref="L24:Q24">
    <cfRule type="expression" dxfId="5853" priority="123">
      <formula>L$24&lt;=TODAY()</formula>
    </cfRule>
    <cfRule type="timePeriod" dxfId="5852" priority="138" timePeriod="tomorrow">
      <formula>FLOOR(L24,1)=TODAY()+1</formula>
    </cfRule>
  </conditionalFormatting>
  <conditionalFormatting sqref="L24:Q24">
    <cfRule type="expression" dxfId="5851" priority="85">
      <formula>L$25&lt;&gt;""</formula>
    </cfRule>
  </conditionalFormatting>
  <conditionalFormatting sqref="L18:Q27">
    <cfRule type="expression" dxfId="5850" priority="160">
      <formula>AND(($M$26+$O$26+$Q$26)&lt;&gt;"",COUNTA($L$23:$Q$23)&gt;0,COUNTA($L$23:$Q$23)=($M$26+$O$26+$Q$26))</formula>
    </cfRule>
  </conditionalFormatting>
  <conditionalFormatting sqref="D6:I10">
    <cfRule type="expression" dxfId="5849" priority="144">
      <formula>AND($E$9&lt;&gt;"",$G$9&lt;&gt;"",$I$9&lt;&gt;"",$G$8&lt;&gt;"",$E$9+$G$9+$I$9=$G$8)</formula>
    </cfRule>
  </conditionalFormatting>
  <conditionalFormatting sqref="D18:I22">
    <cfRule type="expression" dxfId="5848" priority="141">
      <formula>AND($E$21&lt;&gt;"",$G$21&lt;&gt;"",$I$21&lt;&gt;"",$G$20&lt;&gt;"",$E$21+$G$21+$I$21=$G$20)</formula>
    </cfRule>
  </conditionalFormatting>
  <conditionalFormatting sqref="L6:Q10">
    <cfRule type="expression" dxfId="5847" priority="143">
      <formula>AND($M$9&lt;&gt;"",$O$9&lt;&gt;"",$Q$9&lt;&gt;"",$O$8&lt;&gt;"",$M$9+$O$9+$Q$9=$O$8)</formula>
    </cfRule>
  </conditionalFormatting>
  <conditionalFormatting sqref="L18:Q22">
    <cfRule type="expression" dxfId="5846" priority="139">
      <formula>AND($M$21&lt;&gt;"",$O$21&lt;&gt;"",$Q$21&lt;&gt;"",$O$20&lt;&gt;"",$M$21+$O$21+$Q$21=$O$20)</formula>
    </cfRule>
  </conditionalFormatting>
  <conditionalFormatting sqref="M5:N5">
    <cfRule type="expression" dxfId="5845" priority="78">
      <formula>$M$5&lt;&gt;""</formula>
    </cfRule>
    <cfRule type="expression" dxfId="5844" priority="83">
      <formula>OR(D27&lt;=TODAY()-2,Q5&lt;=TODAY()-2)</formula>
    </cfRule>
    <cfRule type="expression" dxfId="5843" priority="280">
      <formula>$M$4&lt;&gt;""</formula>
    </cfRule>
    <cfRule type="expression" dxfId="5842" priority="282">
      <formula>OR($E$21+$G$21+$I$21=$I$20,$E$26+$G$26+$I$26=$I$20,TODAY()&gt;=$D$27-2)</formula>
    </cfRule>
  </conditionalFormatting>
  <conditionalFormatting sqref="D6">
    <cfRule type="expression" dxfId="5841" priority="217">
      <formula>$D$6&lt;&gt;""</formula>
    </cfRule>
    <cfRule type="expression" dxfId="5840" priority="249">
      <formula>$I$5&lt;&gt;""</formula>
    </cfRule>
    <cfRule type="expression" dxfId="5839" priority="375">
      <formula>$D7=TODAY()</formula>
    </cfRule>
  </conditionalFormatting>
  <conditionalFormatting sqref="L6">
    <cfRule type="expression" dxfId="5838" priority="214">
      <formula>$L6&lt;&gt;""</formula>
    </cfRule>
    <cfRule type="expression" dxfId="5837" priority="244">
      <formula>$Q$4&lt;&gt;""</formula>
    </cfRule>
    <cfRule type="expression" dxfId="5836" priority="346">
      <formula>$L$7=TODAY()</formula>
    </cfRule>
  </conditionalFormatting>
  <conditionalFormatting sqref="D18">
    <cfRule type="expression" dxfId="5835" priority="265">
      <formula>$D$18&lt;&gt;""</formula>
    </cfRule>
    <cfRule type="expression" dxfId="5834" priority="357">
      <formula>$I16&lt;&gt;""</formula>
    </cfRule>
  </conditionalFormatting>
  <conditionalFormatting sqref="L18">
    <cfRule type="expression" dxfId="5833" priority="213">
      <formula>$L18&lt;&gt;""</formula>
    </cfRule>
    <cfRule type="expression" dxfId="5832" priority="231">
      <formula>$Q$16&lt;&gt;""</formula>
    </cfRule>
    <cfRule type="expression" dxfId="5831" priority="320">
      <formula>$L$19=TODAY()</formula>
    </cfRule>
  </conditionalFormatting>
  <conditionalFormatting sqref="E5">
    <cfRule type="expression" dxfId="5830" priority="271">
      <formula>$E5&lt;&gt;""</formula>
    </cfRule>
    <cfRule type="expression" dxfId="5829" priority="281">
      <formula>$E$4&lt;&gt;""</formula>
    </cfRule>
  </conditionalFormatting>
  <conditionalFormatting sqref="D11">
    <cfRule type="expression" dxfId="5828" priority="102">
      <formula>IF($I8&gt;=1,$H$10,"")</formula>
    </cfRule>
  </conditionalFormatting>
  <conditionalFormatting sqref="E11">
    <cfRule type="expression" dxfId="5827" priority="111">
      <formula>IF($I$8&gt;=2,$H$10,"")</formula>
    </cfRule>
    <cfRule type="expression" dxfId="5826" priority="191">
      <formula>$E11&lt;&gt;""</formula>
    </cfRule>
  </conditionalFormatting>
  <conditionalFormatting sqref="F11">
    <cfRule type="expression" dxfId="5825" priority="157">
      <formula>IF($I$8&gt;=3,$H$10,"")</formula>
    </cfRule>
    <cfRule type="expression" dxfId="5824" priority="197">
      <formula>$F$11&lt;&gt;""</formula>
    </cfRule>
  </conditionalFormatting>
  <conditionalFormatting sqref="G11">
    <cfRule type="expression" dxfId="5823" priority="187">
      <formula>IF($I$8&gt;=4,$H$10,"")</formula>
    </cfRule>
    <cfRule type="expression" dxfId="5822" priority="202">
      <formula>$G$11&lt;&gt;""</formula>
    </cfRule>
  </conditionalFormatting>
  <conditionalFormatting sqref="H11">
    <cfRule type="expression" dxfId="5821" priority="188">
      <formula>IF($I$8&gt;=5,$H$10,"")</formula>
    </cfRule>
    <cfRule type="expression" dxfId="5820" priority="203">
      <formula>$H$11&lt;&gt;""</formula>
    </cfRule>
  </conditionalFormatting>
  <conditionalFormatting sqref="I11">
    <cfRule type="expression" dxfId="5819" priority="189">
      <formula>IF($I$8&gt;=6,$H$10,"")</formula>
    </cfRule>
    <cfRule type="expression" dxfId="5818" priority="204">
      <formula>$I$11&lt;&gt;""</formula>
    </cfRule>
  </conditionalFormatting>
  <conditionalFormatting sqref="D23">
    <cfRule type="expression" dxfId="5817" priority="149">
      <formula>IF($I$20&gt;=1,$H$22,"")</formula>
    </cfRule>
  </conditionalFormatting>
  <conditionalFormatting sqref="E23">
    <cfRule type="expression" dxfId="5816" priority="183">
      <formula>IF($I$20&gt;=2,$H$22,"")</formula>
    </cfRule>
    <cfRule type="expression" dxfId="5815" priority="186">
      <formula>$E$23&lt;&gt;""</formula>
    </cfRule>
  </conditionalFormatting>
  <conditionalFormatting sqref="F23">
    <cfRule type="expression" dxfId="5814" priority="182">
      <formula>IF($I$20&gt;=3,$H$22,"")</formula>
    </cfRule>
    <cfRule type="expression" dxfId="5813" priority="192">
      <formula>$F$23&lt;&gt;""</formula>
    </cfRule>
  </conditionalFormatting>
  <conditionalFormatting sqref="G23">
    <cfRule type="expression" dxfId="5812" priority="181">
      <formula>IF($I$20&gt;=4,$H$22,"")</formula>
    </cfRule>
    <cfRule type="expression" dxfId="5811" priority="193">
      <formula>$G$23&lt;&gt;""</formula>
    </cfRule>
  </conditionalFormatting>
  <conditionalFormatting sqref="H23">
    <cfRule type="expression" dxfId="5810" priority="155">
      <formula>IF($I$20&gt;=5,$H$22,"")</formula>
    </cfRule>
    <cfRule type="expression" dxfId="5809" priority="194">
      <formula>$H$23&lt;&gt;""</formula>
    </cfRule>
  </conditionalFormatting>
  <conditionalFormatting sqref="I23">
    <cfRule type="expression" dxfId="5808" priority="96">
      <formula>IF($I$20&gt;=6,$H$22,"")</formula>
    </cfRule>
    <cfRule type="expression" dxfId="5807" priority="195">
      <formula>$I$23&lt;&gt;""</formula>
    </cfRule>
  </conditionalFormatting>
  <conditionalFormatting sqref="L11">
    <cfRule type="expression" dxfId="5806" priority="151">
      <formula>IF($Q8&gt;=1,$P$10,"")</formula>
    </cfRule>
  </conditionalFormatting>
  <conditionalFormatting sqref="M11">
    <cfRule type="expression" dxfId="5805" priority="90">
      <formula>IF($Q$8&gt;=2,$P$10,"")</formula>
    </cfRule>
    <cfRule type="expression" dxfId="5804" priority="175">
      <formula>$M$11&lt;&gt;""</formula>
    </cfRule>
  </conditionalFormatting>
  <conditionalFormatting sqref="N11">
    <cfRule type="expression" dxfId="5803" priority="156">
      <formula>IF($Q$8&gt;=3,$P$10,"")</formula>
    </cfRule>
    <cfRule type="expression" dxfId="5802" priority="176">
      <formula>$N$11&lt;&gt;""</formula>
    </cfRule>
  </conditionalFormatting>
  <conditionalFormatting sqref="O11">
    <cfRule type="expression" dxfId="5801" priority="172">
      <formula>IF($Q$8&gt;=4,$P$10,"")</formula>
    </cfRule>
    <cfRule type="expression" dxfId="5800" priority="177">
      <formula>$O$11&lt;&gt;""</formula>
    </cfRule>
  </conditionalFormatting>
  <conditionalFormatting sqref="P11">
    <cfRule type="expression" dxfId="5799" priority="171">
      <formula>IF($Q$8&gt;=5,$P$10,"")</formula>
    </cfRule>
    <cfRule type="expression" dxfId="5798" priority="178">
      <formula>$P$11&lt;&gt;""</formula>
    </cfRule>
  </conditionalFormatting>
  <conditionalFormatting sqref="Q11">
    <cfRule type="expression" dxfId="5797" priority="170">
      <formula>IF($Q$8&gt;=6,$P$10,"")</formula>
    </cfRule>
    <cfRule type="expression" dxfId="5796" priority="179">
      <formula>$Q$11&lt;&gt;""</formula>
    </cfRule>
  </conditionalFormatting>
  <conditionalFormatting sqref="L23">
    <cfRule type="expression" dxfId="5795" priority="161">
      <formula>IF($Q$20&gt;=1,$P$22,"")</formula>
    </cfRule>
  </conditionalFormatting>
  <conditionalFormatting sqref="M23">
    <cfRule type="expression" dxfId="5794" priority="84">
      <formula>IF($Q$20&gt;=2,$P$22,"")</formula>
    </cfRule>
    <cfRule type="expression" dxfId="5793" priority="162">
      <formula>$M$23&lt;&gt;""</formula>
    </cfRule>
  </conditionalFormatting>
  <conditionalFormatting sqref="N23">
    <cfRule type="expression" dxfId="5792" priority="159">
      <formula>IF($Q$20&gt;=3,$P$22,"")</formula>
    </cfRule>
    <cfRule type="expression" dxfId="5791" priority="163">
      <formula>$N$23&lt;&gt;""</formula>
    </cfRule>
  </conditionalFormatting>
  <conditionalFormatting sqref="O23">
    <cfRule type="expression" dxfId="5790" priority="158">
      <formula>IF($Q$20&gt;=4,$P$22,"")</formula>
    </cfRule>
    <cfRule type="expression" dxfId="5789" priority="164">
      <formula>$O$23&lt;&gt;""</formula>
    </cfRule>
  </conditionalFormatting>
  <conditionalFormatting sqref="P23">
    <cfRule type="expression" dxfId="5788" priority="154">
      <formula>IF($Q$20&gt;=5,$P$22,"")</formula>
    </cfRule>
    <cfRule type="expression" dxfId="5787" priority="165">
      <formula>$P$23&lt;&gt;""</formula>
    </cfRule>
  </conditionalFormatting>
  <conditionalFormatting sqref="Q23">
    <cfRule type="expression" dxfId="5786" priority="117">
      <formula>IF($Q$20&gt;=6,$P$22,"")</formula>
    </cfRule>
    <cfRule type="expression" dxfId="5785" priority="166">
      <formula>$Q$23&lt;&gt;""</formula>
    </cfRule>
  </conditionalFormatting>
  <conditionalFormatting sqref="D11:I11">
    <cfRule type="expression" dxfId="5784" priority="59">
      <formula>D$11&lt;&gt;""</formula>
    </cfRule>
    <cfRule type="expression" dxfId="5783" priority="190">
      <formula>$H$10&lt;=TODAY()-2</formula>
    </cfRule>
  </conditionalFormatting>
  <conditionalFormatting sqref="L11:Q11">
    <cfRule type="expression" dxfId="5782" priority="58">
      <formula>L$11&lt;&gt;""</formula>
    </cfRule>
    <cfRule type="expression" dxfId="5781" priority="174">
      <formula>$P$10&lt;=TODAY()-2</formula>
    </cfRule>
  </conditionalFormatting>
  <conditionalFormatting sqref="D23:I23">
    <cfRule type="expression" dxfId="5780" priority="57">
      <formula>D$23&lt;&gt;""</formula>
    </cfRule>
    <cfRule type="expression" dxfId="5779" priority="185">
      <formula>$H$22&lt;=TODAY()-2</formula>
    </cfRule>
  </conditionalFormatting>
  <conditionalFormatting sqref="L23:Q23">
    <cfRule type="expression" dxfId="5778" priority="56">
      <formula>L$23&lt;&gt;""</formula>
    </cfRule>
    <cfRule type="expression" dxfId="5777" priority="167">
      <formula>$P$22&lt;=TODAY()-2</formula>
    </cfRule>
  </conditionalFormatting>
  <conditionalFormatting sqref="E6:I6">
    <cfRule type="expression" dxfId="5776" priority="212">
      <formula>AND($H$7="",D6&lt;&gt;"",E6="")</formula>
    </cfRule>
  </conditionalFormatting>
  <conditionalFormatting sqref="M6:Q6">
    <cfRule type="expression" dxfId="5775" priority="208">
      <formula>AND($P$7="",L6&lt;&gt;"",M6="")</formula>
    </cfRule>
  </conditionalFormatting>
  <conditionalFormatting sqref="E18:I18">
    <cfRule type="expression" dxfId="5774" priority="209">
      <formula>AND($H$19="",D18&lt;&gt;"",E18="")</formula>
    </cfRule>
  </conditionalFormatting>
  <conditionalFormatting sqref="M18:Q18">
    <cfRule type="expression" dxfId="5773" priority="207">
      <formula>AND($P$19="",L18&lt;&gt;"",M18="")</formula>
    </cfRule>
  </conditionalFormatting>
  <conditionalFormatting sqref="M12">
    <cfRule type="expression" dxfId="5772" priority="232">
      <formula>AND(TODAY()&gt;=$M$11,TODAY()&lt;=$M$12-1)</formula>
    </cfRule>
  </conditionalFormatting>
  <conditionalFormatting sqref="L12">
    <cfRule type="expression" dxfId="5771" priority="292">
      <formula>AND(TODAY()&gt;=$L$11,TODAY()&lt;=$L$12-1)</formula>
    </cfRule>
  </conditionalFormatting>
  <conditionalFormatting sqref="N12">
    <cfRule type="expression" dxfId="5770" priority="95">
      <formula>$N$12&lt;=TODAY()</formula>
    </cfRule>
    <cfRule type="expression" dxfId="5769" priority="210">
      <formula>AND(TODAY()&gt;=$N$11,TODAY()&lt;=$N$12-1)</formula>
    </cfRule>
  </conditionalFormatting>
  <conditionalFormatting sqref="O12">
    <cfRule type="expression" dxfId="5768" priority="94">
      <formula>$O$12&lt;=TODAY()</formula>
    </cfRule>
    <cfRule type="expression" dxfId="5767" priority="142">
      <formula>AND(TODAY()&gt;=$O$11,TODAY()&lt;=$O$12-1)</formula>
    </cfRule>
  </conditionalFormatting>
  <conditionalFormatting sqref="P12">
    <cfRule type="expression" dxfId="5766" priority="93">
      <formula>$P12&lt;=TODAY()</formula>
    </cfRule>
    <cfRule type="expression" dxfId="5765" priority="137">
      <formula>AND(TODAY()&gt;=$P$11,TODAY()&lt;=$P$12-1)</formula>
    </cfRule>
  </conditionalFormatting>
  <conditionalFormatting sqref="Q12">
    <cfRule type="expression" dxfId="5764" priority="92">
      <formula>$Q$12&lt;=TODAY()</formula>
    </cfRule>
    <cfRule type="expression" dxfId="5763" priority="135">
      <formula>AND(TODAY()&gt;=$Q$11,TODAY()&lt;=$Q$12-1)</formula>
    </cfRule>
  </conditionalFormatting>
  <conditionalFormatting sqref="D24">
    <cfRule type="expression" dxfId="5762" priority="362">
      <formula>AND(TODAY()&gt;=D23,TODAY()&lt;=D24-1)</formula>
    </cfRule>
  </conditionalFormatting>
  <conditionalFormatting sqref="E24">
    <cfRule type="expression" dxfId="5761" priority="130">
      <formula>$E$24&lt;=TODAY()</formula>
    </cfRule>
    <cfRule type="expression" dxfId="5760" priority="250">
      <formula>AND(TODAY()&gt;=$E$23,TODAY()&lt;=$E$24-1)</formula>
    </cfRule>
  </conditionalFormatting>
  <conditionalFormatting sqref="F24">
    <cfRule type="expression" dxfId="5759" priority="101">
      <formula>$F$24&lt;=TODAY()</formula>
    </cfRule>
    <cfRule type="expression" dxfId="5758" priority="211">
      <formula>AND(TODAY()&gt;=$F$23,TODAY()&lt;=$F$24-1)</formula>
    </cfRule>
  </conditionalFormatting>
  <conditionalFormatting sqref="G24">
    <cfRule type="expression" dxfId="5757" priority="100">
      <formula>$G$24&lt;=TODAY()</formula>
    </cfRule>
    <cfRule type="expression" dxfId="5756" priority="140">
      <formula>AND(TODAY()&gt;=$G$23,TODAY()&lt;=$G$24-1)</formula>
    </cfRule>
  </conditionalFormatting>
  <conditionalFormatting sqref="H24">
    <cfRule type="expression" dxfId="5755" priority="99">
      <formula>$H$24&lt;=TODAY()</formula>
    </cfRule>
    <cfRule type="expression" dxfId="5754" priority="131">
      <formula>AND(TODAY()&gt;=$H$23,TODAY()&lt;=$H$24-1)</formula>
    </cfRule>
  </conditionalFormatting>
  <conditionalFormatting sqref="I24">
    <cfRule type="expression" dxfId="5753" priority="98">
      <formula>$I$24&lt;=TODAY()</formula>
    </cfRule>
    <cfRule type="expression" dxfId="5752" priority="128">
      <formula>AND(TODAY()&gt;=$I$23,TODAY()&lt;=$I$24-1)</formula>
    </cfRule>
  </conditionalFormatting>
  <conditionalFormatting sqref="L24">
    <cfRule type="expression" dxfId="5751" priority="289">
      <formula>AND(TODAY()&gt;=$L$23,TODAY()&lt;=$L$24-1)</formula>
    </cfRule>
  </conditionalFormatting>
  <conditionalFormatting sqref="M24">
    <cfRule type="expression" dxfId="5750" priority="122">
      <formula>$M$24&lt;=TODAY()</formula>
    </cfRule>
    <cfRule type="expression" dxfId="5749" priority="219">
      <formula>AND(TODAY()&gt;=$M$23,TODAY()&lt;=$M$24-1)</formula>
    </cfRule>
  </conditionalFormatting>
  <conditionalFormatting sqref="N24">
    <cfRule type="expression" dxfId="5748" priority="89">
      <formula>$N$24&lt;=TODAY()</formula>
    </cfRule>
    <cfRule type="expression" dxfId="5747" priority="146">
      <formula>AND(TODAY()&gt;=$N$23,TODAY()&lt;=$N$24-1)</formula>
    </cfRule>
  </conditionalFormatting>
  <conditionalFormatting sqref="O24">
    <cfRule type="expression" dxfId="5746" priority="88">
      <formula>$O$24&lt;=TODAY()</formula>
    </cfRule>
    <cfRule type="expression" dxfId="5745" priority="126">
      <formula>AND(TODAY()&gt;=$O$23,TODAY()&lt;=$O$24-1)</formula>
    </cfRule>
  </conditionalFormatting>
  <conditionalFormatting sqref="P24">
    <cfRule type="expression" dxfId="5744" priority="87">
      <formula>$P$24&lt;=TODAY()</formula>
    </cfRule>
    <cfRule type="expression" dxfId="5743" priority="125">
      <formula>AND(TODAY()&gt;=$P$23,TODAY()&lt;=$P$24-1)</formula>
    </cfRule>
  </conditionalFormatting>
  <conditionalFormatting sqref="Q24">
    <cfRule type="expression" dxfId="5742" priority="86">
      <formula>$Q$24&lt;=TODAY()</formula>
    </cfRule>
    <cfRule type="expression" dxfId="5741" priority="124">
      <formula>AND(TODAY()&gt;=$Q$23,TODAY()&lt;=$Q$24-1)</formula>
    </cfRule>
  </conditionalFormatting>
  <conditionalFormatting sqref="G15">
    <cfRule type="expression" dxfId="5740" priority="112">
      <formula>$G$15=TODAY()</formula>
    </cfRule>
    <cfRule type="expression" dxfId="5739" priority="113">
      <formula>AND(TODAY()&gt;=D15,TODAY()&lt;=G15)</formula>
    </cfRule>
  </conditionalFormatting>
  <conditionalFormatting sqref="G27">
    <cfRule type="expression" dxfId="5738" priority="109">
      <formula>$G$27=TODAY()</formula>
    </cfRule>
    <cfRule type="expression" dxfId="5737" priority="116">
      <formula>AND(TODAY()&gt;=$D$27,TODAY()&lt;=$G$27)</formula>
    </cfRule>
  </conditionalFormatting>
  <conditionalFormatting sqref="O15">
    <cfRule type="expression" dxfId="5736" priority="110">
      <formula>$O$15=TODAY()</formula>
    </cfRule>
    <cfRule type="expression" dxfId="5735" priority="115">
      <formula>AND(TODAY()&gt;=L15,TODAY()&lt;=O15)</formula>
    </cfRule>
  </conditionalFormatting>
  <conditionalFormatting sqref="O27">
    <cfRule type="expression" dxfId="5734" priority="108">
      <formula>$O$27=TODAY()</formula>
    </cfRule>
    <cfRule type="expression" dxfId="5733" priority="114">
      <formula>AND(TODAY()&gt;=$L$27,AUJOURDHUI&lt;=$O$27)</formula>
    </cfRule>
  </conditionalFormatting>
  <conditionalFormatting sqref="D12">
    <cfRule type="expression" dxfId="5732" priority="218">
      <formula>AND(TODAY()&gt;=D11,TODAY()&lt;=D12-1)</formula>
    </cfRule>
  </conditionalFormatting>
  <conditionalFormatting sqref="E12">
    <cfRule type="expression" dxfId="5731" priority="245">
      <formula>AND(TODAY()&gt;=$E$11,TODAY()&lt;=$E$12-1)</formula>
    </cfRule>
  </conditionalFormatting>
  <conditionalFormatting sqref="F12">
    <cfRule type="expression" dxfId="5730" priority="389">
      <formula>AND(TODAY()&gt;=$F$11,TODAY()&lt;=$F$12-1)</formula>
    </cfRule>
  </conditionalFormatting>
  <conditionalFormatting sqref="G12">
    <cfRule type="expression" dxfId="5729" priority="152">
      <formula>AND(TODAY()&gt;=$G$11,TODAY()&lt;=$G$12-1)</formula>
    </cfRule>
  </conditionalFormatting>
  <conditionalFormatting sqref="H12">
    <cfRule type="expression" dxfId="5728" priority="107">
      <formula>AND(TODAY()&gt;=$H$11,TODAY()&lt;=$H$12-1)</formula>
    </cfRule>
  </conditionalFormatting>
  <conditionalFormatting sqref="I12">
    <cfRule type="expression" dxfId="5727" priority="106">
      <formula>AND(TODAY()&gt;=$I$11,TODAY()&lt;=$I$12-1)</formula>
    </cfRule>
  </conditionalFormatting>
  <conditionalFormatting sqref="E4:F4">
    <cfRule type="expression" dxfId="5726" priority="81">
      <formula>$E$4&lt;&gt;""</formula>
    </cfRule>
    <cfRule type="expression" dxfId="5725" priority="82">
      <formula>$E$4=""</formula>
    </cfRule>
  </conditionalFormatting>
  <conditionalFormatting sqref="M4:N4">
    <cfRule type="expression" dxfId="5724" priority="60">
      <formula>$M$4&lt;&gt;""</formula>
    </cfRule>
    <cfRule type="expression" dxfId="5723" priority="77">
      <formula>Q4=TODAY()</formula>
    </cfRule>
    <cfRule type="expression" dxfId="5722" priority="79">
      <formula>OR(D27&lt;=TODAY()-2,Q5&lt;=TODAY()-2)</formula>
    </cfRule>
    <cfRule type="expression" dxfId="5721" priority="80">
      <formula>OR($E$21+$G$21+$I$21=$I$20,$E$26+$G$26+$I$26=$I$20,TODAY()&gt;=$D$27-2)</formula>
    </cfRule>
  </conditionalFormatting>
  <conditionalFormatting sqref="M17:N17">
    <cfRule type="expression" dxfId="5720" priority="67">
      <formula>$M$17&lt;&gt;""</formula>
    </cfRule>
    <cfRule type="expression" dxfId="5719" priority="72">
      <formula>OR(L15&lt;=TODAY()-2,Q17&lt;=TODAY()-2)</formula>
    </cfRule>
    <cfRule type="expression" dxfId="5718" priority="74">
      <formula>$M$16&lt;&gt;""</formula>
    </cfRule>
    <cfRule type="expression" dxfId="5717" priority="76">
      <formula>OR($M$9+$O$9+$Q$9=$Q$8,$M$14+$O$14+$Q$14=$Q$8,TODAY()&gt;=$L$15-2)</formula>
    </cfRule>
  </conditionalFormatting>
  <conditionalFormatting sqref="E17">
    <cfRule type="expression" dxfId="5716" priority="63">
      <formula>$E17&lt;&gt;""</formula>
    </cfRule>
    <cfRule type="expression" dxfId="5715" priority="75">
      <formula>$E$16&lt;&gt;""</formula>
    </cfRule>
  </conditionalFormatting>
  <conditionalFormatting sqref="E16:F16">
    <cfRule type="expression" dxfId="5714" priority="62">
      <formula>E16&lt;&gt;""</formula>
    </cfRule>
    <cfRule type="expression" dxfId="5713" priority="65">
      <formula>OR($E$9+$G$9+$I$9=$G$8,$E$14+$G$14+$I$14=$I$8,TODAY()&gt;=$D$15-2)</formula>
    </cfRule>
    <cfRule type="expression" dxfId="5712" priority="70">
      <formula>$I$16=TODAY()</formula>
    </cfRule>
    <cfRule type="expression" dxfId="5711" priority="71">
      <formula>OR(D15&lt;=TODAY()-2,I17&lt;=TODAY()-2)</formula>
    </cfRule>
  </conditionalFormatting>
  <conditionalFormatting sqref="M16:N16">
    <cfRule type="expression" dxfId="5710" priority="61">
      <formula>$M$16&lt;&gt;""</formula>
    </cfRule>
    <cfRule type="expression" dxfId="5709" priority="66">
      <formula>Q16=TODAY()</formula>
    </cfRule>
    <cfRule type="expression" dxfId="5708" priority="68">
      <formula>OR(L15&lt;=TODAY()-2,Q17&lt;=TODAY()-2)</formula>
    </cfRule>
    <cfRule type="expression" dxfId="5707" priority="69">
      <formula>OR($M$9+$O$9+$Q$9=$Q$8,$M$14+$O$14+$Q$14=$Q$8,TODAY()&gt;=$L$27-2)</formula>
    </cfRule>
  </conditionalFormatting>
  <conditionalFormatting sqref="E17:F17">
    <cfRule type="expression" dxfId="5706" priority="64">
      <formula>OR(D15&lt;=TODAY()-2,I17&lt;=TODAY()-2)</formula>
    </cfRule>
    <cfRule type="expression" dxfId="5705" priority="73">
      <formula>OR($E$9+$G$9+$I$9=$I$8,$E$14+$G$14+$I$14=$I$8,TODAY()&gt;=$D$15-2)</formula>
    </cfRule>
  </conditionalFormatting>
  <conditionalFormatting sqref="Q4:Q5">
    <cfRule type="expression" dxfId="5704" priority="46">
      <formula>AND($Q$5&lt;&gt;"",TODAY()&gt;=$Q$5,$Q4="")</formula>
    </cfRule>
    <cfRule type="timePeriod" dxfId="5703" priority="53" timePeriod="tomorrow">
      <formula>FLOOR(Q4,1)=TODAY()+1</formula>
    </cfRule>
  </conditionalFormatting>
  <conditionalFormatting sqref="I16:I17">
    <cfRule type="expression" dxfId="5702" priority="44">
      <formula>AND($I$17&lt;&gt;"",TODAY()&gt;=$I$17,I16="")</formula>
    </cfRule>
    <cfRule type="timePeriod" dxfId="5701" priority="55" timePeriod="tomorrow">
      <formula>FLOOR(I16,1)=TODAY()+1</formula>
    </cfRule>
  </conditionalFormatting>
  <conditionalFormatting sqref="I4">
    <cfRule type="expression" dxfId="5700" priority="39">
      <formula>$I$5&lt;&gt;""</formula>
    </cfRule>
    <cfRule type="expression" dxfId="5699" priority="40">
      <formula>$I$5&lt;&gt;""</formula>
    </cfRule>
  </conditionalFormatting>
  <conditionalFormatting sqref="Q16:Q17">
    <cfRule type="expression" dxfId="5698" priority="50">
      <formula>AND($Q$17&lt;&gt;"",TODAY()&gt;=$Q$17,$Q16="")</formula>
    </cfRule>
    <cfRule type="timePeriod" dxfId="5697" priority="51" timePeriod="tomorrow">
      <formula>FLOOR(Q16,1)=TODAY()+1</formula>
    </cfRule>
  </conditionalFormatting>
  <conditionalFormatting sqref="I30">
    <cfRule type="cellIs" dxfId="5696" priority="3" operator="lessThan">
      <formula>1</formula>
    </cfRule>
  </conditionalFormatting>
  <conditionalFormatting sqref="G32:H33">
    <cfRule type="timePeriod" dxfId="5695" priority="12" timePeriod="today">
      <formula>FLOOR(G32,1)=TODAY()</formula>
    </cfRule>
  </conditionalFormatting>
  <conditionalFormatting sqref="Q30">
    <cfRule type="cellIs" dxfId="5694" priority="7" operator="lessThan">
      <formula>1</formula>
    </cfRule>
    <cfRule type="expression" dxfId="5693" priority="11">
      <formula>M30</formula>
    </cfRule>
  </conditionalFormatting>
  <conditionalFormatting sqref="O32:P32">
    <cfRule type="timePeriod" dxfId="5692" priority="10" timePeriod="today">
      <formula>FLOOR(O32,1)=TODAY()</formula>
    </cfRule>
  </conditionalFormatting>
  <conditionalFormatting sqref="O33:P33">
    <cfRule type="timePeriod" dxfId="5691" priority="9" timePeriod="today">
      <formula>FLOOR(O33,1)=TODAY()</formula>
    </cfRule>
  </conditionalFormatting>
  <conditionalFormatting sqref="Q29">
    <cfRule type="cellIs" dxfId="5690" priority="8" operator="lessThan">
      <formula>1</formula>
    </cfRule>
  </conditionalFormatting>
  <conditionalFormatting sqref="Q32">
    <cfRule type="cellIs" dxfId="5689" priority="6" operator="lessThan">
      <formula>1</formula>
    </cfRule>
  </conditionalFormatting>
  <conditionalFormatting sqref="Q33">
    <cfRule type="cellIs" dxfId="5688" priority="5" operator="lessThan">
      <formula>1</formula>
    </cfRule>
  </conditionalFormatting>
  <conditionalFormatting sqref="I29">
    <cfRule type="cellIs" dxfId="5687" priority="4" operator="lessThan">
      <formula>1</formula>
    </cfRule>
  </conditionalFormatting>
  <conditionalFormatting sqref="I32">
    <cfRule type="cellIs" dxfId="5686" priority="2" operator="lessThan">
      <formula>1</formula>
    </cfRule>
  </conditionalFormatting>
  <conditionalFormatting sqref="I33">
    <cfRule type="cellIs" dxfId="5685" priority="1" operator="lessThan">
      <formula>1</formula>
    </cfRule>
  </conditionalFormatting>
  <dataValidations count="2">
    <dataValidation type="list" allowBlank="1" showInputMessage="1" showErrorMessage="1" sqref="E5:F5 M5:N5 E17:F17 M17:N17" xr:uid="{05EC0B8A-2232-4465-9863-EDCC691D5832}">
      <formula1>Mâles</formula1>
    </dataValidation>
    <dataValidation type="list" allowBlank="1" showInputMessage="1" showErrorMessage="1" sqref="E4:F4 M4:N4 E16:F16 M16:N16" xr:uid="{FC9F73FA-8C24-45F7-B6BD-B7C52EFA9BA1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20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D58B3D0-834C-4F7D-BEEB-BF9A3392C935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6B38C70F-3F0F-45C9-8BE6-EC77F6D6F781}">
          <x14:formula1>
            <xm:f>Liste!$G$2:$G$6</xm:f>
          </x14:formula1>
          <xm:sqref>F9 N9 F21 N21</xm:sqref>
        </x14:dataValidation>
        <x14:dataValidation type="list" allowBlank="1" showInputMessage="1" showErrorMessage="1" xr:uid="{A4587617-1F52-400A-B05B-8F46D441A59C}">
          <x14:formula1>
            <xm:f>Liste!$F$2:$F$6</xm:f>
          </x14:formula1>
          <xm:sqref>H9 P9 P21 H21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13" sqref="O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5684" priority="411" timePeriod="today">
      <formula>FLOOR(F7,1)=TODAY()</formula>
    </cfRule>
  </conditionalFormatting>
  <conditionalFormatting sqref="F19">
    <cfRule type="timePeriod" dxfId="5683" priority="410" timePeriod="today">
      <formula>FLOOR(F19,1)=TODAY()</formula>
    </cfRule>
  </conditionalFormatting>
  <conditionalFormatting sqref="D38 G38">
    <cfRule type="timePeriod" dxfId="5682" priority="409" timePeriod="today">
      <formula>FLOOR(D38,1)=TODAY()</formula>
    </cfRule>
  </conditionalFormatting>
  <conditionalFormatting sqref="D49 G49 E44:F44 D42:E42 F41 H41">
    <cfRule type="timePeriod" dxfId="5681" priority="406" timePeriod="today">
      <formula>FLOOR(D41,1)=TODAY()</formula>
    </cfRule>
  </conditionalFormatting>
  <conditionalFormatting sqref="H41:I41">
    <cfRule type="expression" dxfId="5680" priority="405">
      <formula>D41</formula>
    </cfRule>
  </conditionalFormatting>
  <conditionalFormatting sqref="D41">
    <cfRule type="timePeriod" dxfId="5679" priority="404" timePeriod="today">
      <formula>FLOOR(D41,1)=TODAY()</formula>
    </cfRule>
  </conditionalFormatting>
  <conditionalFormatting sqref="N7">
    <cfRule type="timePeriod" dxfId="5678" priority="403" timePeriod="today">
      <formula>FLOOR(N7,1)=TODAY()</formula>
    </cfRule>
  </conditionalFormatting>
  <conditionalFormatting sqref="N19">
    <cfRule type="timePeriod" dxfId="5677" priority="402" timePeriod="today">
      <formula>FLOOR(N19,1)=TODAY()</formula>
    </cfRule>
  </conditionalFormatting>
  <conditionalFormatting sqref="Q20">
    <cfRule type="expression" dxfId="5676" priority="401">
      <formula>O20=(M21+O21+Q21)</formula>
    </cfRule>
  </conditionalFormatting>
  <conditionalFormatting sqref="D7">
    <cfRule type="timePeriod" dxfId="5675" priority="287" timePeriod="today">
      <formula>FLOOR(D7,1)=TODAY()</formula>
    </cfRule>
    <cfRule type="expression" dxfId="5674" priority="391">
      <formula>AND(D7&gt;=TODAY(),D7&lt;=TODAY()+1)</formula>
    </cfRule>
  </conditionalFormatting>
  <conditionalFormatting sqref="D7:E7">
    <cfRule type="expression" dxfId="5673" priority="247">
      <formula>$H7&lt;&gt;""</formula>
    </cfRule>
    <cfRule type="expression" dxfId="5672" priority="400">
      <formula>AND(TODAY()&gt;=$D$6+4,$H$7&lt;&gt;"")</formula>
    </cfRule>
  </conditionalFormatting>
  <conditionalFormatting sqref="D8:E8">
    <cfRule type="expression" dxfId="5671" priority="390">
      <formula>$I8&lt;&gt;""</formula>
    </cfRule>
    <cfRule type="timePeriod" dxfId="5670" priority="396" timePeriod="today">
      <formula>FLOOR(D8,1)=TODAY()</formula>
    </cfRule>
    <cfRule type="expression" dxfId="5669" priority="397">
      <formula>AND(D8&gt;=TODAY(),D8&lt;=TODAY()+1)</formula>
    </cfRule>
    <cfRule type="expression" dxfId="5668" priority="398">
      <formula>$H$7&lt;&gt;""</formula>
    </cfRule>
    <cfRule type="expression" dxfId="5667" priority="399">
      <formula>($E$9+$G$9+$I$9)=$G$8</formula>
    </cfRule>
  </conditionalFormatting>
  <conditionalFormatting sqref="E10:F10">
    <cfRule type="expression" dxfId="5666" priority="216">
      <formula>AND(SUM(E9,G9,I9)&lt;&gt;0,SUM(E9,G9,I9)=G8)</formula>
    </cfRule>
    <cfRule type="expression" dxfId="5665" priority="392">
      <formula>$H10&lt;&gt;""</formula>
    </cfRule>
    <cfRule type="timePeriod" dxfId="5664" priority="393" timePeriod="today">
      <formula>FLOOR(E10,1)=TODAY()</formula>
    </cfRule>
    <cfRule type="expression" dxfId="5663" priority="394">
      <formula>AND(E10&gt;=TODAY(),E10&lt;=TODAY()+1)</formula>
    </cfRule>
    <cfRule type="expression" dxfId="5662" priority="395">
      <formula>$I$8&lt;&gt;""</formula>
    </cfRule>
  </conditionalFormatting>
  <conditionalFormatting sqref="D12:I12">
    <cfRule type="timePeriod" dxfId="5661" priority="103" timePeriod="tomorrow">
      <formula>FLOOR(D12,1)=TODAY()+1</formula>
    </cfRule>
    <cfRule type="expression" dxfId="5660" priority="104">
      <formula>D$13&lt;&gt;""</formula>
    </cfRule>
    <cfRule type="expression" dxfId="5659" priority="105">
      <formula>D$12&lt;=TODAY()</formula>
    </cfRule>
  </conditionalFormatting>
  <conditionalFormatting sqref="D13:I13">
    <cfRule type="expression" dxfId="5658" priority="153">
      <formula>AND(D11&lt;&gt;"",YEAR($D11)=2019)</formula>
    </cfRule>
    <cfRule type="expression" dxfId="5657" priority="246">
      <formula>AND(D11&lt;&gt;"",YEAR($D11)=2020)</formula>
    </cfRule>
    <cfRule type="expression" dxfId="5656" priority="385">
      <formula>AND($D$11&lt;&gt;"",YEAR($D11)=2021)</formula>
    </cfRule>
    <cfRule type="expression" dxfId="5655" priority="386">
      <formula>AND(D11&lt;&gt;"",YEAR($D11)=2022)</formula>
    </cfRule>
    <cfRule type="expression" dxfId="5654" priority="387">
      <formula>AND(D11&lt;&gt;"",YEAR($D11)=2023)</formula>
    </cfRule>
    <cfRule type="expression" dxfId="5653" priority="388">
      <formula>AND(D11&lt;&gt;"",YEAR($D11)=2018)</formula>
    </cfRule>
  </conditionalFormatting>
  <conditionalFormatting sqref="D15">
    <cfRule type="expression" dxfId="5652" priority="120">
      <formula>AND(D15&gt;=TODAY(),D15&lt;=TODAY()+2)</formula>
    </cfRule>
    <cfRule type="expression" dxfId="5651" priority="145">
      <formula>AND(TODAY()&gt;=$H$10+6,TODAY()&lt;=$D$15-2)</formula>
    </cfRule>
  </conditionalFormatting>
  <conditionalFormatting sqref="I15">
    <cfRule type="cellIs" dxfId="5650" priority="295" operator="lessThan">
      <formula>1</formula>
    </cfRule>
  </conditionalFormatting>
  <conditionalFormatting sqref="I15">
    <cfRule type="expression" dxfId="5649" priority="384">
      <formula>IF(AND(E14="",G14="",I14="",(D11:I11)=""),"",IF(E14+G14+I14&lt;&gt;SUM(D11:I11),G15&lt;=TODAY()))</formula>
    </cfRule>
  </conditionalFormatting>
  <conditionalFormatting sqref="H7:I7">
    <cfRule type="expression" dxfId="5648" priority="381">
      <formula>$D8&lt;&gt;""</formula>
    </cfRule>
    <cfRule type="expression" dxfId="5647" priority="382">
      <formula>AND(H7="",D7&lt;&gt;"",D7&lt;=TODAY())</formula>
    </cfRule>
    <cfRule type="timePeriod" dxfId="5646" priority="383" timePeriod="today">
      <formula>FLOOR(H7,1)=TODAY()</formula>
    </cfRule>
  </conditionalFormatting>
  <conditionalFormatting sqref="I8">
    <cfRule type="expression" dxfId="5645" priority="380">
      <formula>G8=(E9+G9+I9)</formula>
    </cfRule>
  </conditionalFormatting>
  <conditionalFormatting sqref="H10">
    <cfRule type="expression" dxfId="5644" priority="376">
      <formula>(E9+G9+I9)=G8</formula>
    </cfRule>
  </conditionalFormatting>
  <conditionalFormatting sqref="H10:I10">
    <cfRule type="expression" dxfId="5643" priority="377">
      <formula>AND(H10="",E10&lt;&gt;"",E10&lt;=TODAY())</formula>
    </cfRule>
    <cfRule type="notContainsBlanks" dxfId="5642" priority="378">
      <formula>LEN(TRIM(H10))&gt;0</formula>
    </cfRule>
    <cfRule type="expression" dxfId="5641" priority="379">
      <formula>E10=TODAY()</formula>
    </cfRule>
  </conditionalFormatting>
  <conditionalFormatting sqref="D19">
    <cfRule type="timePeriod" dxfId="5640" priority="285" timePeriod="today">
      <formula>FLOOR(D19,1)=TODAY()</formula>
    </cfRule>
    <cfRule type="expression" dxfId="5639" priority="363">
      <formula>AND(D19&gt;=TODAY(),D19&lt;=TODAY()+1)</formula>
    </cfRule>
  </conditionalFormatting>
  <conditionalFormatting sqref="D19:E19">
    <cfRule type="expression" dxfId="5638" priority="277">
      <formula>$H19&lt;&gt;""</formula>
    </cfRule>
    <cfRule type="expression" dxfId="5637" priority="371">
      <formula>AND(TODAY()&gt;=$D$18+4,$H$19&lt;&gt;"")</formula>
    </cfRule>
  </conditionalFormatting>
  <conditionalFormatting sqref="D20">
    <cfRule type="expression" dxfId="5636" priority="370">
      <formula>AND(D20&gt;=TODAY(),D20&lt;=TODAY()+1)</formula>
    </cfRule>
  </conditionalFormatting>
  <conditionalFormatting sqref="D20:E20">
    <cfRule type="expression" dxfId="5635" priority="368">
      <formula>$I20&lt;&gt;""</formula>
    </cfRule>
    <cfRule type="timePeriod" dxfId="5634" priority="369" timePeriod="today">
      <formula>FLOOR(D20,1)=TODAY()</formula>
    </cfRule>
    <cfRule type="expression" dxfId="5633" priority="372">
      <formula>$H$19&lt;&gt;""</formula>
    </cfRule>
    <cfRule type="expression" dxfId="5632" priority="373">
      <formula>($E$21+$G$21+$I$21)=$G$20</formula>
    </cfRule>
  </conditionalFormatting>
  <conditionalFormatting sqref="E22:F22">
    <cfRule type="expression" dxfId="5631" priority="294">
      <formula>AND(SUM(E21,G21,I21)&lt;&gt;0,SUM(E21,G21,I21)=G20)</formula>
    </cfRule>
    <cfRule type="expression" dxfId="5630" priority="364">
      <formula>$H22&lt;&gt;""</formula>
    </cfRule>
    <cfRule type="timePeriod" dxfId="5629" priority="365" timePeriod="today">
      <formula>FLOOR(E22,1)=TODAY()</formula>
    </cfRule>
    <cfRule type="expression" dxfId="5628" priority="366">
      <formula>AND(E22&gt;=TODAY(),E22&lt;=TODAY()+1)</formula>
    </cfRule>
    <cfRule type="expression" dxfId="5627" priority="367">
      <formula>$I$20&lt;&gt;""</formula>
    </cfRule>
  </conditionalFormatting>
  <conditionalFormatting sqref="D24:I24">
    <cfRule type="timePeriod" dxfId="5626" priority="127" timePeriod="tomorrow">
      <formula>FLOOR(D24,1)=TODAY()+1</formula>
    </cfRule>
    <cfRule type="expression" dxfId="5625" priority="132">
      <formula>D$24&lt;=TODAY()</formula>
    </cfRule>
  </conditionalFormatting>
  <conditionalFormatting sqref="D24:I24">
    <cfRule type="expression" dxfId="5624" priority="97">
      <formula>D$25&lt;&gt;""</formula>
    </cfRule>
  </conditionalFormatting>
  <conditionalFormatting sqref="D25:I25">
    <cfRule type="expression" dxfId="5623" priority="184">
      <formula>AND(D23&lt;&gt;"",YEAR($D23)=2018)</formula>
    </cfRule>
    <cfRule type="expression" dxfId="5622" priority="251">
      <formula>AND(D23&lt;&gt;"",YEAR($D23)=2019)</formula>
    </cfRule>
    <cfRule type="expression" dxfId="5621" priority="358">
      <formula>AND(D23&lt;&gt;"",YEAR($D23)=2020)</formula>
    </cfRule>
    <cfRule type="expression" dxfId="5620" priority="359">
      <formula>AND(D23&lt;&gt;"",YEAR($D23)=2021)</formula>
    </cfRule>
    <cfRule type="expression" dxfId="5619" priority="360">
      <formula>AND(D23&lt;&gt;"",YEAR($D23)=2022)</formula>
    </cfRule>
    <cfRule type="expression" dxfId="5618" priority="361">
      <formula>AND(D23&lt;&gt;"",YEAR($D23)=2023)</formula>
    </cfRule>
  </conditionalFormatting>
  <conditionalFormatting sqref="D27">
    <cfRule type="expression" dxfId="5617" priority="118">
      <formula>AND(D27&gt;=TODAY(),D27&lt;=TODAY()+2)</formula>
    </cfRule>
    <cfRule type="expression" dxfId="5616" priority="129">
      <formula>AND(TODAY()&gt;=$H$22+6,TODAY()&lt;=$D$27-2)</formula>
    </cfRule>
  </conditionalFormatting>
  <conditionalFormatting sqref="H19">
    <cfRule type="timePeriod" dxfId="5615" priority="356" timePeriod="today">
      <formula>FLOOR(H19,1)=TODAY()</formula>
    </cfRule>
  </conditionalFormatting>
  <conditionalFormatting sqref="H19:I19">
    <cfRule type="expression" dxfId="5614" priority="354">
      <formula>$D20&lt;&gt;""</formula>
    </cfRule>
    <cfRule type="expression" dxfId="5613" priority="355">
      <formula>AND(H19="",D19&lt;&gt;"",D19&lt;=TODAY())</formula>
    </cfRule>
  </conditionalFormatting>
  <conditionalFormatting sqref="I20">
    <cfRule type="expression" dxfId="5612" priority="353">
      <formula>G20=(E21+G21+I21)</formula>
    </cfRule>
  </conditionalFormatting>
  <conditionalFormatting sqref="H22:I22">
    <cfRule type="expression" dxfId="5611" priority="349">
      <formula>(E21+G21+I21)=G20</formula>
    </cfRule>
    <cfRule type="expression" dxfId="5610" priority="350">
      <formula>AND(H22="",E22&lt;&gt;"",E22&lt;=TODAY())</formula>
    </cfRule>
    <cfRule type="notContainsBlanks" dxfId="5609" priority="351">
      <formula>LEN(TRIM(H22))&gt;0</formula>
    </cfRule>
    <cfRule type="expression" dxfId="5608" priority="352">
      <formula>E22=TODAY()</formula>
    </cfRule>
  </conditionalFormatting>
  <conditionalFormatting sqref="I27">
    <cfRule type="cellIs" dxfId="5607" priority="347" operator="lessThan">
      <formula>1</formula>
    </cfRule>
  </conditionalFormatting>
  <conditionalFormatting sqref="I27">
    <cfRule type="expression" dxfId="5606" priority="348">
      <formula>IF(AND(E26="",G26="",I26="",(D23:I23)=""),"",IF(E26+G26+I26&lt;&gt;SUM(D23:I23),G27&lt;=TODAY()))</formula>
    </cfRule>
  </conditionalFormatting>
  <conditionalFormatting sqref="L7">
    <cfRule type="timePeriod" dxfId="5605" priority="284" timePeriod="today">
      <formula>FLOOR(L7,1)=TODAY()</formula>
    </cfRule>
    <cfRule type="expression" dxfId="5604" priority="293">
      <formula>AND(L7&gt;=TODAY(),L7&lt;=TODAY()+1)</formula>
    </cfRule>
  </conditionalFormatting>
  <conditionalFormatting sqref="L7:M7">
    <cfRule type="expression" dxfId="5603" priority="278">
      <formula>$P7&lt;&gt;""</formula>
    </cfRule>
    <cfRule type="expression" dxfId="5602" priority="343">
      <formula>AND(TODAY()&gt;=$L$6+4,$P$7&lt;&gt;"")</formula>
    </cfRule>
  </conditionalFormatting>
  <conditionalFormatting sqref="L8">
    <cfRule type="expression" dxfId="5601" priority="342">
      <formula>AND(L8&gt;=TODAY(),L8&lt;=TODAY()+1)</formula>
    </cfRule>
  </conditionalFormatting>
  <conditionalFormatting sqref="L8:M8">
    <cfRule type="expression" dxfId="5600" priority="340">
      <formula>$Q$8&lt;&gt;""</formula>
    </cfRule>
    <cfRule type="timePeriod" dxfId="5599" priority="341" timePeriod="today">
      <formula>FLOOR(L8,1)=TODAY()</formula>
    </cfRule>
    <cfRule type="expression" dxfId="5598" priority="344">
      <formula>$P$7&lt;&gt;""</formula>
    </cfRule>
    <cfRule type="expression" dxfId="5597" priority="345">
      <formula>($M$9+$O$9+$Q$9)=$O$8</formula>
    </cfRule>
  </conditionalFormatting>
  <conditionalFormatting sqref="M10:N10">
    <cfRule type="expression" dxfId="5596" priority="291">
      <formula>"ET(SOMME(M8;O8;Q8)&lt;&gt;0;SOMME(M8;O8;Q9)=O7)  "</formula>
    </cfRule>
    <cfRule type="expression" dxfId="5595" priority="336">
      <formula>$P10&lt;&gt;""</formula>
    </cfRule>
    <cfRule type="timePeriod" dxfId="5594" priority="337" timePeriod="today">
      <formula>FLOOR(M10,1)=TODAY()</formula>
    </cfRule>
    <cfRule type="expression" dxfId="5593" priority="338">
      <formula>AND(M10&gt;=TODAY(),M10&lt;=TODAY()+1)</formula>
    </cfRule>
    <cfRule type="expression" dxfId="5592" priority="339">
      <formula>$Q$8&lt;&gt;""</formula>
    </cfRule>
  </conditionalFormatting>
  <conditionalFormatting sqref="L13:Q13">
    <cfRule type="expression" dxfId="5591" priority="173">
      <formula>AND(L11&lt;&gt;"",YEAR($L11)=2018)</formula>
    </cfRule>
    <cfRule type="expression" dxfId="5590" priority="233">
      <formula>AND(L11&lt;&gt;"",YEAR($L11)=2019)</formula>
    </cfRule>
    <cfRule type="expression" dxfId="5589" priority="332">
      <formula>AND(L11&lt;&gt;"",YEAR($L11)=2020)</formula>
    </cfRule>
    <cfRule type="expression" dxfId="5588" priority="333">
      <formula>AND(L11&lt;&gt;"",YEAR($L11)=2021)</formula>
    </cfRule>
    <cfRule type="expression" dxfId="5587" priority="334">
      <formula>AND(L11&lt;&gt;"",YEAR($L11)=2022)</formula>
    </cfRule>
    <cfRule type="expression" dxfId="5586" priority="335">
      <formula>AND(L11&lt;&gt;"",YEAR($L11)=2023)</formula>
    </cfRule>
  </conditionalFormatting>
  <conditionalFormatting sqref="L15">
    <cfRule type="expression" dxfId="5585" priority="119">
      <formula>AND(L15&gt;=TODAY(),L15&lt;=TODAY()+2)</formula>
    </cfRule>
    <cfRule type="expression" dxfId="5584" priority="133">
      <formula>AND(TODAY()&gt;=$P$10+6,TODAY()&lt;=$L$15-2)</formula>
    </cfRule>
  </conditionalFormatting>
  <conditionalFormatting sqref="P7">
    <cfRule type="timePeriod" dxfId="5583" priority="330" timePeriod="today">
      <formula>FLOOR(P7,1)=TODAY()</formula>
    </cfRule>
  </conditionalFormatting>
  <conditionalFormatting sqref="P7:Q7">
    <cfRule type="expression" dxfId="5582" priority="328">
      <formula>$L8&lt;&gt;""</formula>
    </cfRule>
    <cfRule type="expression" dxfId="5581" priority="329">
      <formula>AND(P7="",L7&lt;&gt;"",L7&lt;=TODAY())</formula>
    </cfRule>
  </conditionalFormatting>
  <conditionalFormatting sqref="Q8">
    <cfRule type="expression" dxfId="5580" priority="327">
      <formula>O8=(M9+O9+Q9)</formula>
    </cfRule>
  </conditionalFormatting>
  <conditionalFormatting sqref="P10:Q10">
    <cfRule type="expression" dxfId="5579" priority="323">
      <formula>(M9+O9+Q9)=O8</formula>
    </cfRule>
    <cfRule type="expression" dxfId="5578" priority="324">
      <formula>AND(P10="",M10&lt;&gt;"",M10&lt;=TODAY())</formula>
    </cfRule>
    <cfRule type="notContainsBlanks" dxfId="5577" priority="325">
      <formula>LEN(TRIM(P10))&gt;0</formula>
    </cfRule>
    <cfRule type="expression" dxfId="5576" priority="326">
      <formula>M10=TODAY()</formula>
    </cfRule>
  </conditionalFormatting>
  <conditionalFormatting sqref="Q15">
    <cfRule type="cellIs" dxfId="5575" priority="321" operator="lessThan">
      <formula>1</formula>
    </cfRule>
  </conditionalFormatting>
  <conditionalFormatting sqref="Q15">
    <cfRule type="expression" dxfId="5574" priority="322">
      <formula>IF(AND(M14="",O14="",Q14="",(L11:Q11)=""),"",IF(M14+O14+Q14&lt;&gt;SUM(L11:Q11),O15&lt;=TODAY()))</formula>
    </cfRule>
  </conditionalFormatting>
  <conditionalFormatting sqref="L19">
    <cfRule type="timePeriod" dxfId="5573" priority="283" timePeriod="today">
      <formula>FLOOR(L19,1)=TODAY()</formula>
    </cfRule>
    <cfRule type="expression" dxfId="5572" priority="290">
      <formula>AND(L19&gt;=TODAY(),L19&lt;=TODAY()+1)</formula>
    </cfRule>
  </conditionalFormatting>
  <conditionalFormatting sqref="L19:M19">
    <cfRule type="expression" dxfId="5571" priority="276">
      <formula>$P19&lt;&gt;""</formula>
    </cfRule>
    <cfRule type="expression" dxfId="5570" priority="317">
      <formula>AND(TODAY()&gt;=$L$18+4,$P$19&lt;&gt;"")</formula>
    </cfRule>
  </conditionalFormatting>
  <conditionalFormatting sqref="L20:M20">
    <cfRule type="expression" dxfId="5569" priority="314">
      <formula>$Q20&lt;&gt;""</formula>
    </cfRule>
    <cfRule type="timePeriod" dxfId="5568" priority="315" timePeriod="today">
      <formula>FLOOR(L20,1)=TODAY()</formula>
    </cfRule>
    <cfRule type="expression" dxfId="5567" priority="316">
      <formula>AND(L20&gt;=TODAY(),L20&lt;=TODAY()+1)</formula>
    </cfRule>
    <cfRule type="expression" dxfId="5566" priority="318">
      <formula>$P$19&lt;&gt;""</formula>
    </cfRule>
    <cfRule type="expression" dxfId="5565" priority="319">
      <formula>($M$21+$O$21+$Q$21)=$O$20</formula>
    </cfRule>
  </conditionalFormatting>
  <conditionalFormatting sqref="M22:N22">
    <cfRule type="expression" dxfId="5564" priority="288">
      <formula>AND(SUM(M21,O21,Q21)&lt;&gt;0,SUM(M21,O21,Q21)=O20)</formula>
    </cfRule>
    <cfRule type="expression" dxfId="5563" priority="310">
      <formula>$P22&lt;&gt;""</formula>
    </cfRule>
    <cfRule type="timePeriod" dxfId="5562" priority="311" timePeriod="today">
      <formula>FLOOR(M22,1)=TODAY()</formula>
    </cfRule>
    <cfRule type="expression" dxfId="5561" priority="312">
      <formula>AND(M22&gt;=TODAY(),M22&lt;=TODAY()+1)</formula>
    </cfRule>
    <cfRule type="expression" dxfId="5560" priority="313">
      <formula>$Q$20&lt;&gt;""</formula>
    </cfRule>
  </conditionalFormatting>
  <conditionalFormatting sqref="L25:Q25">
    <cfRule type="expression" dxfId="5559" priority="147">
      <formula>AND(L23&lt;&gt;"",YEAR($L23)=2023)</formula>
    </cfRule>
    <cfRule type="expression" dxfId="5558" priority="220">
      <formula>AND(L23&lt;&gt;"",YEAR($L23)=2022)</formula>
    </cfRule>
    <cfRule type="expression" dxfId="5557" priority="306">
      <formula>AND(L23&lt;&gt;"",YEAR($L23)=2021)</formula>
    </cfRule>
    <cfRule type="expression" dxfId="5556" priority="307">
      <formula>AND(L23&lt;&gt;"",YEAR($L23)=2020)</formula>
    </cfRule>
    <cfRule type="expression" dxfId="5555" priority="308">
      <formula>AND(L23&lt;&gt;"",YEAR($L23)=2019)</formula>
    </cfRule>
    <cfRule type="expression" dxfId="5554" priority="309">
      <formula>AND(L23&lt;&gt;"",YEAR($L23)=2018)</formula>
    </cfRule>
  </conditionalFormatting>
  <conditionalFormatting sqref="L27">
    <cfRule type="expression" dxfId="5553" priority="121">
      <formula>AND(L27&gt;=TODAY(),L27&lt;=TODAY()+2)</formula>
    </cfRule>
    <cfRule type="expression" dxfId="5552" priority="169">
      <formula>AND(TODAY()&gt;=$P$22+6,TODAY()&lt;=$L$27-2)</formula>
    </cfRule>
  </conditionalFormatting>
  <conditionalFormatting sqref="P19">
    <cfRule type="timePeriod" dxfId="5551" priority="304" timePeriod="today">
      <formula>FLOOR(P19,1)=TODAY()</formula>
    </cfRule>
  </conditionalFormatting>
  <conditionalFormatting sqref="P19:Q19">
    <cfRule type="expression" dxfId="5550" priority="302">
      <formula>$L20&lt;&gt;""</formula>
    </cfRule>
    <cfRule type="expression" dxfId="5549" priority="303">
      <formula>AND(P19="",L19&lt;&gt;"",L19&lt;=TODAY())</formula>
    </cfRule>
  </conditionalFormatting>
  <conditionalFormatting sqref="P22:Q22">
    <cfRule type="expression" dxfId="5548" priority="298">
      <formula>(M21+O21+Q21)=O20</formula>
    </cfRule>
    <cfRule type="expression" dxfId="5547" priority="299">
      <formula>AND(P22="",M22&lt;&gt;"",M22&lt;=TODAY())</formula>
    </cfRule>
    <cfRule type="notContainsBlanks" dxfId="5546" priority="300">
      <formula>LEN(TRIM(P22))&gt;0</formula>
    </cfRule>
    <cfRule type="expression" dxfId="5545" priority="301">
      <formula>M22=TODAY()</formula>
    </cfRule>
  </conditionalFormatting>
  <conditionalFormatting sqref="Q27">
    <cfRule type="cellIs" dxfId="5544" priority="296" operator="lessThan">
      <formula>1</formula>
    </cfRule>
  </conditionalFormatting>
  <conditionalFormatting sqref="Q27">
    <cfRule type="expression" dxfId="5543" priority="297">
      <formula>IF(AND(M26="",O26="",Q26="",(L23:Q23)=""),"",IF(M26+O26+Q26&lt;&gt;SUM(L23:Q23),O27&lt;=TODAY()))</formula>
    </cfRule>
  </conditionalFormatting>
  <conditionalFormatting sqref="D6:I15">
    <cfRule type="expression" dxfId="5542" priority="201">
      <formula>AND(($E$14+$G$14+$I$14)&lt;&gt;"",COUNTA($D$11:$I$11)&gt;0,COUNTA($D$11:$I$11)=($E$14+$G$14+$I$14))</formula>
    </cfRule>
  </conditionalFormatting>
  <conditionalFormatting sqref="D18:I27">
    <cfRule type="expression" dxfId="5541" priority="148">
      <formula>AND(($E$26+$G$26+$I$26)&lt;&gt;"",COUNTA($D$23:$I$23)&gt;0,COUNTA($D$23:$I$23)=($E$26+$G$26+$I$26))</formula>
    </cfRule>
  </conditionalFormatting>
  <conditionalFormatting sqref="L12:Q12">
    <cfRule type="timePeriod" dxfId="5540" priority="134" timePeriod="tomorrow">
      <formula>FLOOR(L12,1)=TODAY()+1</formula>
    </cfRule>
    <cfRule type="expression" dxfId="5539" priority="136">
      <formula>L$12&lt;=TODAY()</formula>
    </cfRule>
  </conditionalFormatting>
  <conditionalFormatting sqref="L12:Q12">
    <cfRule type="expression" dxfId="5538" priority="91">
      <formula>L$13&lt;&gt;""</formula>
    </cfRule>
  </conditionalFormatting>
  <conditionalFormatting sqref="L6:Q15">
    <cfRule type="expression" dxfId="5537" priority="150">
      <formula>AND(($M$14+$O$14+$Q$14)&lt;&gt;"",COUNTA($L$11:$Q$11)&gt;0,COUNTA($L$11:$Q$11)=($M$14+$O$14+$Q$14))</formula>
    </cfRule>
  </conditionalFormatting>
  <conditionalFormatting sqref="L24:Q24">
    <cfRule type="expression" dxfId="5536" priority="123">
      <formula>L$24&lt;=TODAY()</formula>
    </cfRule>
    <cfRule type="timePeriod" dxfId="5535" priority="124" timePeriod="tomorrow">
      <formula>FLOOR(L24,1)=TODAY()+1</formula>
    </cfRule>
  </conditionalFormatting>
  <conditionalFormatting sqref="L24:Q24">
    <cfRule type="expression" dxfId="5534" priority="85">
      <formula>L$25&lt;&gt;""</formula>
    </cfRule>
  </conditionalFormatting>
  <conditionalFormatting sqref="L18:Q27">
    <cfRule type="expression" dxfId="5533" priority="160">
      <formula>AND(($M$26+$O$26+$Q$26)&lt;&gt;"",COUNTA($L$23:$Q$23)&gt;0,COUNTA($L$23:$Q$23)=($M$26+$O$26+$Q$26))</formula>
    </cfRule>
  </conditionalFormatting>
  <conditionalFormatting sqref="D6:I10">
    <cfRule type="expression" dxfId="5532" priority="144">
      <formula>AND($E$9&lt;&gt;"",$G$9&lt;&gt;"",$I$9&lt;&gt;"",$G$8&lt;&gt;"",$E$9+$G$9+$I$9=$G$8)</formula>
    </cfRule>
  </conditionalFormatting>
  <conditionalFormatting sqref="D18:I22">
    <cfRule type="expression" dxfId="5531" priority="141">
      <formula>AND($E$21&lt;&gt;"",$G$21&lt;&gt;"",$I$21&lt;&gt;"",$G$20&lt;&gt;"",$E$21+$G$21+$I$21=$G$20)</formula>
    </cfRule>
  </conditionalFormatting>
  <conditionalFormatting sqref="L6:Q10">
    <cfRule type="expression" dxfId="5530" priority="143">
      <formula>AND($M$9&lt;&gt;"",$O$9&lt;&gt;"",$Q$9&lt;&gt;"",$O$8&lt;&gt;"",$M$9+$O$9+$Q$9=$O$8)</formula>
    </cfRule>
  </conditionalFormatting>
  <conditionalFormatting sqref="L18:Q22">
    <cfRule type="expression" dxfId="5529" priority="139">
      <formula>AND($M$21&lt;&gt;"",$O$21&lt;&gt;"",$Q$21&lt;&gt;"",$O$20&lt;&gt;"",$M$21+$O$21+$Q$21=$O$20)</formula>
    </cfRule>
  </conditionalFormatting>
  <conditionalFormatting sqref="M5:N5">
    <cfRule type="expression" dxfId="5528" priority="78">
      <formula>$M$5&lt;&gt;""</formula>
    </cfRule>
    <cfRule type="expression" dxfId="5527" priority="83">
      <formula>OR(D27&lt;=TODAY()-2,Q5&lt;=TODAY()-2)</formula>
    </cfRule>
    <cfRule type="expression" dxfId="5526" priority="280">
      <formula>$M$4&lt;&gt;""</formula>
    </cfRule>
    <cfRule type="expression" dxfId="5525" priority="282">
      <formula>OR($E$21+$G$21+$I$21=$I$20,$E$26+$G$26+$I$26=$I$20,TODAY()&gt;=$D$27-2)</formula>
    </cfRule>
  </conditionalFormatting>
  <conditionalFormatting sqref="D6">
    <cfRule type="expression" dxfId="5524" priority="217">
      <formula>$D$6&lt;&gt;""</formula>
    </cfRule>
    <cfRule type="expression" dxfId="5523" priority="249">
      <formula>$I$5&lt;&gt;""</formula>
    </cfRule>
    <cfRule type="expression" dxfId="5522" priority="375">
      <formula>$D7=TODAY()</formula>
    </cfRule>
  </conditionalFormatting>
  <conditionalFormatting sqref="L6">
    <cfRule type="expression" dxfId="5521" priority="214">
      <formula>$L6&lt;&gt;""</formula>
    </cfRule>
    <cfRule type="expression" dxfId="5520" priority="244">
      <formula>$Q$4&lt;&gt;""</formula>
    </cfRule>
    <cfRule type="expression" dxfId="5519" priority="346">
      <formula>$L$7=TODAY()</formula>
    </cfRule>
  </conditionalFormatting>
  <conditionalFormatting sqref="D18">
    <cfRule type="expression" dxfId="5518" priority="265">
      <formula>$D$18&lt;&gt;""</formula>
    </cfRule>
    <cfRule type="expression" dxfId="5517" priority="357">
      <formula>$I16&lt;&gt;""</formula>
    </cfRule>
  </conditionalFormatting>
  <conditionalFormatting sqref="L18">
    <cfRule type="expression" dxfId="5516" priority="213">
      <formula>$L18&lt;&gt;""</formula>
    </cfRule>
    <cfRule type="expression" dxfId="5515" priority="231">
      <formula>$Q$16&lt;&gt;""</formula>
    </cfRule>
    <cfRule type="expression" dxfId="5514" priority="320">
      <formula>$L$19=TODAY()</formula>
    </cfRule>
  </conditionalFormatting>
  <conditionalFormatting sqref="E5">
    <cfRule type="expression" dxfId="5513" priority="271">
      <formula>$E5&lt;&gt;""</formula>
    </cfRule>
    <cfRule type="expression" dxfId="5512" priority="281">
      <formula>$E$4&lt;&gt;""</formula>
    </cfRule>
  </conditionalFormatting>
  <conditionalFormatting sqref="D11">
    <cfRule type="expression" dxfId="5511" priority="102">
      <formula>IF($I8&gt;=1,$H$10,"")</formula>
    </cfRule>
  </conditionalFormatting>
  <conditionalFormatting sqref="E11">
    <cfRule type="expression" dxfId="5510" priority="111">
      <formula>IF($I$8&gt;=2,$H$10,"")</formula>
    </cfRule>
    <cfRule type="expression" dxfId="5509" priority="191">
      <formula>$E11&lt;&gt;""</formula>
    </cfRule>
  </conditionalFormatting>
  <conditionalFormatting sqref="F11">
    <cfRule type="expression" dxfId="5508" priority="157">
      <formula>IF($I$8&gt;=3,$H$10,"")</formula>
    </cfRule>
    <cfRule type="expression" dxfId="5507" priority="197">
      <formula>$F$11&lt;&gt;""</formula>
    </cfRule>
  </conditionalFormatting>
  <conditionalFormatting sqref="G11">
    <cfRule type="expression" dxfId="5506" priority="187">
      <formula>IF($I$8&gt;=4,$H$10,"")</formula>
    </cfRule>
    <cfRule type="expression" dxfId="5505" priority="202">
      <formula>$G$11&lt;&gt;""</formula>
    </cfRule>
  </conditionalFormatting>
  <conditionalFormatting sqref="H11">
    <cfRule type="expression" dxfId="5504" priority="188">
      <formula>IF($I$8&gt;=5,$H$10,"")</formula>
    </cfRule>
    <cfRule type="expression" dxfId="5503" priority="203">
      <formula>$H$11&lt;&gt;""</formula>
    </cfRule>
  </conditionalFormatting>
  <conditionalFormatting sqref="I11">
    <cfRule type="expression" dxfId="5502" priority="189">
      <formula>IF($I$8&gt;=6,$H$10,"")</formula>
    </cfRule>
    <cfRule type="expression" dxfId="5501" priority="204">
      <formula>$I$11&lt;&gt;""</formula>
    </cfRule>
  </conditionalFormatting>
  <conditionalFormatting sqref="D23">
    <cfRule type="expression" dxfId="5500" priority="149">
      <formula>IF($I$20&gt;=1,$H$22,"")</formula>
    </cfRule>
  </conditionalFormatting>
  <conditionalFormatting sqref="E23">
    <cfRule type="expression" dxfId="5499" priority="183">
      <formula>IF($I$20&gt;=2,$H$22,"")</formula>
    </cfRule>
    <cfRule type="expression" dxfId="5498" priority="186">
      <formula>$E$23&lt;&gt;""</formula>
    </cfRule>
  </conditionalFormatting>
  <conditionalFormatting sqref="F23">
    <cfRule type="expression" dxfId="5497" priority="182">
      <formula>IF($I$20&gt;=3,$H$22,"")</formula>
    </cfRule>
    <cfRule type="expression" dxfId="5496" priority="192">
      <formula>$F$23&lt;&gt;""</formula>
    </cfRule>
  </conditionalFormatting>
  <conditionalFormatting sqref="G23">
    <cfRule type="expression" dxfId="5495" priority="181">
      <formula>IF($I$20&gt;=4,$H$22,"")</formula>
    </cfRule>
    <cfRule type="expression" dxfId="5494" priority="193">
      <formula>$G$23&lt;&gt;""</formula>
    </cfRule>
  </conditionalFormatting>
  <conditionalFormatting sqref="H23">
    <cfRule type="expression" dxfId="5493" priority="155">
      <formula>IF($I$20&gt;=5,$H$22,"")</formula>
    </cfRule>
    <cfRule type="expression" dxfId="5492" priority="194">
      <formula>$H$23&lt;&gt;""</formula>
    </cfRule>
  </conditionalFormatting>
  <conditionalFormatting sqref="I23">
    <cfRule type="expression" dxfId="5491" priority="96">
      <formula>IF($I$20&gt;=6,$H$22,"")</formula>
    </cfRule>
    <cfRule type="expression" dxfId="5490" priority="195">
      <formula>$I$23&lt;&gt;""</formula>
    </cfRule>
  </conditionalFormatting>
  <conditionalFormatting sqref="L11">
    <cfRule type="expression" dxfId="5489" priority="151">
      <formula>IF($Q8&gt;=1,$P$10,"")</formula>
    </cfRule>
  </conditionalFormatting>
  <conditionalFormatting sqref="M11">
    <cfRule type="expression" dxfId="5488" priority="90">
      <formula>IF($Q$8&gt;=2,$P$10,"")</formula>
    </cfRule>
    <cfRule type="expression" dxfId="5487" priority="175">
      <formula>$M$11&lt;&gt;""</formula>
    </cfRule>
  </conditionalFormatting>
  <conditionalFormatting sqref="N11">
    <cfRule type="expression" dxfId="5486" priority="156">
      <formula>IF($Q$8&gt;=3,$P$10,"")</formula>
    </cfRule>
    <cfRule type="expression" dxfId="5485" priority="176">
      <formula>$N$11&lt;&gt;""</formula>
    </cfRule>
  </conditionalFormatting>
  <conditionalFormatting sqref="O11">
    <cfRule type="expression" dxfId="5484" priority="172">
      <formula>IF($Q$8&gt;=4,$P$10,"")</formula>
    </cfRule>
    <cfRule type="expression" dxfId="5483" priority="177">
      <formula>$O$11&lt;&gt;""</formula>
    </cfRule>
  </conditionalFormatting>
  <conditionalFormatting sqref="P11">
    <cfRule type="expression" dxfId="5482" priority="171">
      <formula>IF($Q$8&gt;=5,$P$10,"")</formula>
    </cfRule>
    <cfRule type="expression" dxfId="5481" priority="178">
      <formula>$P$11&lt;&gt;""</formula>
    </cfRule>
  </conditionalFormatting>
  <conditionalFormatting sqref="Q11">
    <cfRule type="expression" dxfId="5480" priority="170">
      <formula>IF($Q$8&gt;=6,$P$10,"")</formula>
    </cfRule>
    <cfRule type="expression" dxfId="5479" priority="179">
      <formula>$Q$11&lt;&gt;""</formula>
    </cfRule>
  </conditionalFormatting>
  <conditionalFormatting sqref="L23">
    <cfRule type="expression" dxfId="5478" priority="161">
      <formula>IF($Q$20&gt;=1,$P$22,"")</formula>
    </cfRule>
  </conditionalFormatting>
  <conditionalFormatting sqref="M23">
    <cfRule type="expression" dxfId="5477" priority="84">
      <formula>IF($Q$20&gt;=2,$P$22,"")</formula>
    </cfRule>
    <cfRule type="expression" dxfId="5476" priority="162">
      <formula>$M$23&lt;&gt;""</formula>
    </cfRule>
  </conditionalFormatting>
  <conditionalFormatting sqref="N23">
    <cfRule type="expression" dxfId="5475" priority="159">
      <formula>IF($Q$20&gt;=3,$P$22,"")</formula>
    </cfRule>
    <cfRule type="expression" dxfId="5474" priority="163">
      <formula>$N$23&lt;&gt;""</formula>
    </cfRule>
  </conditionalFormatting>
  <conditionalFormatting sqref="O23">
    <cfRule type="expression" dxfId="5473" priority="158">
      <formula>IF($Q$20&gt;=4,$P$22,"")</formula>
    </cfRule>
    <cfRule type="expression" dxfId="5472" priority="164">
      <formula>$O$23&lt;&gt;""</formula>
    </cfRule>
  </conditionalFormatting>
  <conditionalFormatting sqref="P23">
    <cfRule type="expression" dxfId="5471" priority="154">
      <formula>IF($Q$20&gt;=5,$P$22,"")</formula>
    </cfRule>
    <cfRule type="expression" dxfId="5470" priority="165">
      <formula>$P$23&lt;&gt;""</formula>
    </cfRule>
  </conditionalFormatting>
  <conditionalFormatting sqref="Q23">
    <cfRule type="expression" dxfId="5469" priority="117">
      <formula>IF($Q$20&gt;=6,$P$22,"")</formula>
    </cfRule>
    <cfRule type="expression" dxfId="5468" priority="166">
      <formula>$Q$23&lt;&gt;""</formula>
    </cfRule>
  </conditionalFormatting>
  <conditionalFormatting sqref="D11:I11">
    <cfRule type="expression" dxfId="5467" priority="59">
      <formula>D$11&lt;&gt;""</formula>
    </cfRule>
    <cfRule type="expression" dxfId="5466" priority="190">
      <formula>$H$10&lt;=TODAY()-2</formula>
    </cfRule>
  </conditionalFormatting>
  <conditionalFormatting sqref="L11:Q11">
    <cfRule type="expression" dxfId="5465" priority="58">
      <formula>L$11&lt;&gt;""</formula>
    </cfRule>
    <cfRule type="expression" dxfId="5464" priority="174">
      <formula>$P$10&lt;=TODAY()-2</formula>
    </cfRule>
  </conditionalFormatting>
  <conditionalFormatting sqref="D23:I23">
    <cfRule type="expression" dxfId="5463" priority="57">
      <formula>D$23&lt;&gt;""</formula>
    </cfRule>
    <cfRule type="expression" dxfId="5462" priority="185">
      <formula>$H$22&lt;=TODAY()-2</formula>
    </cfRule>
  </conditionalFormatting>
  <conditionalFormatting sqref="L23:Q23">
    <cfRule type="expression" dxfId="5461" priority="56">
      <formula>L$23&lt;&gt;""</formula>
    </cfRule>
    <cfRule type="expression" dxfId="5460" priority="167">
      <formula>$P$22&lt;=TODAY()-2</formula>
    </cfRule>
  </conditionalFormatting>
  <conditionalFormatting sqref="E6:I6">
    <cfRule type="expression" dxfId="5459" priority="212">
      <formula>AND($H$7="",D6&lt;&gt;"",E6="")</formula>
    </cfRule>
  </conditionalFormatting>
  <conditionalFormatting sqref="M6:Q6">
    <cfRule type="expression" dxfId="5458" priority="208">
      <formula>AND($P$7="",L6&lt;&gt;"",M6="")</formula>
    </cfRule>
  </conditionalFormatting>
  <conditionalFormatting sqref="E18:I18">
    <cfRule type="expression" dxfId="5457" priority="209">
      <formula>AND($H$19="",D18&lt;&gt;"",E18="")</formula>
    </cfRule>
  </conditionalFormatting>
  <conditionalFormatting sqref="M18:Q18">
    <cfRule type="expression" dxfId="5456" priority="207">
      <formula>AND($P$19="",L18&lt;&gt;"",M18="")</formula>
    </cfRule>
  </conditionalFormatting>
  <conditionalFormatting sqref="M12">
    <cfRule type="expression" dxfId="5455" priority="232">
      <formula>AND(TODAY()&gt;=$M$11,TODAY()&lt;=$M$12-1)</formula>
    </cfRule>
  </conditionalFormatting>
  <conditionalFormatting sqref="L12">
    <cfRule type="expression" dxfId="5454" priority="292">
      <formula>AND(TODAY()&gt;=$L$11,TODAY()&lt;=$L$12-1)</formula>
    </cfRule>
  </conditionalFormatting>
  <conditionalFormatting sqref="N12">
    <cfRule type="expression" dxfId="5453" priority="95">
      <formula>$N$12&lt;=TODAY()</formula>
    </cfRule>
    <cfRule type="expression" dxfId="5452" priority="210">
      <formula>AND(TODAY()&gt;=$N$11,TODAY()&lt;=$N$12-1)</formula>
    </cfRule>
  </conditionalFormatting>
  <conditionalFormatting sqref="O12">
    <cfRule type="expression" dxfId="5451" priority="94">
      <formula>$O$12&lt;=TODAY()</formula>
    </cfRule>
    <cfRule type="expression" dxfId="5450" priority="142">
      <formula>AND(TODAY()&gt;=$O$11,TODAY()&lt;=$O$12-1)</formula>
    </cfRule>
  </conditionalFormatting>
  <conditionalFormatting sqref="P12">
    <cfRule type="expression" dxfId="5449" priority="93">
      <formula>$P12&lt;=TODAY()</formula>
    </cfRule>
    <cfRule type="expression" dxfId="5448" priority="137">
      <formula>AND(TODAY()&gt;=$P$11,TODAY()&lt;=$P$12-1)</formula>
    </cfRule>
  </conditionalFormatting>
  <conditionalFormatting sqref="Q12">
    <cfRule type="expression" dxfId="5447" priority="92">
      <formula>$Q$12&lt;=TODAY()</formula>
    </cfRule>
    <cfRule type="expression" dxfId="5446" priority="135">
      <formula>AND(TODAY()&gt;=$Q$11,TODAY()&lt;=$Q$12-1)</formula>
    </cfRule>
  </conditionalFormatting>
  <conditionalFormatting sqref="D24">
    <cfRule type="expression" dxfId="5445" priority="362">
      <formula>AND(TODAY()&gt;=D23,TODAY()&lt;=D24-1)</formula>
    </cfRule>
  </conditionalFormatting>
  <conditionalFormatting sqref="E24">
    <cfRule type="expression" dxfId="5444" priority="130">
      <formula>$E$24&lt;=TODAY()</formula>
    </cfRule>
    <cfRule type="expression" dxfId="5443" priority="250">
      <formula>AND(TODAY()&gt;=$E$23,TODAY()&lt;=$E$24-1)</formula>
    </cfRule>
  </conditionalFormatting>
  <conditionalFormatting sqref="F24">
    <cfRule type="expression" dxfId="5442" priority="101">
      <formula>$F$24&lt;=TODAY()</formula>
    </cfRule>
    <cfRule type="expression" dxfId="5441" priority="211">
      <formula>AND(TODAY()&gt;=$F$23,TODAY()&lt;=$F$24-1)</formula>
    </cfRule>
  </conditionalFormatting>
  <conditionalFormatting sqref="G24">
    <cfRule type="expression" dxfId="5440" priority="100">
      <formula>$G$24&lt;=TODAY()</formula>
    </cfRule>
    <cfRule type="expression" dxfId="5439" priority="140">
      <formula>AND(TODAY()&gt;=$G$23,TODAY()&lt;=$G$24-1)</formula>
    </cfRule>
  </conditionalFormatting>
  <conditionalFormatting sqref="H24">
    <cfRule type="expression" dxfId="5438" priority="99">
      <formula>$H$24&lt;=TODAY()</formula>
    </cfRule>
    <cfRule type="expression" dxfId="5437" priority="131">
      <formula>AND(TODAY()&gt;=$H$23,TODAY()&lt;=$H$24-1)</formula>
    </cfRule>
  </conditionalFormatting>
  <conditionalFormatting sqref="I24">
    <cfRule type="expression" dxfId="5436" priority="98">
      <formula>$I$24&lt;=TODAY()</formula>
    </cfRule>
    <cfRule type="expression" dxfId="5435" priority="128">
      <formula>AND(TODAY()&gt;=$I$23,TODAY()&lt;=$I$24-1)</formula>
    </cfRule>
  </conditionalFormatting>
  <conditionalFormatting sqref="L24">
    <cfRule type="expression" dxfId="5434" priority="289">
      <formula>AND(TODAY()&gt;=$L$23,TODAY()&lt;=$L$24-1)</formula>
    </cfRule>
  </conditionalFormatting>
  <conditionalFormatting sqref="M24">
    <cfRule type="expression" dxfId="5433" priority="122">
      <formula>$M$24&lt;=TODAY()</formula>
    </cfRule>
    <cfRule type="expression" dxfId="5432" priority="219">
      <formula>AND(TODAY()&gt;=$M$23,TODAY()&lt;=$M$24-1)</formula>
    </cfRule>
  </conditionalFormatting>
  <conditionalFormatting sqref="N24">
    <cfRule type="expression" dxfId="5431" priority="89">
      <formula>$N$24&lt;=TODAY()</formula>
    </cfRule>
    <cfRule type="expression" dxfId="5430" priority="146">
      <formula>AND(TODAY()&gt;=$N$23,TODAY()&lt;=$N$24-1)</formula>
    </cfRule>
  </conditionalFormatting>
  <conditionalFormatting sqref="O24">
    <cfRule type="expression" dxfId="5429" priority="88">
      <formula>$O$24&lt;=TODAY()</formula>
    </cfRule>
    <cfRule type="expression" dxfId="5428" priority="138">
      <formula>AND(TODAY()&gt;=$O$23,TODAY()&lt;=$O$24-1)</formula>
    </cfRule>
  </conditionalFormatting>
  <conditionalFormatting sqref="P24">
    <cfRule type="expression" dxfId="5427" priority="87">
      <formula>$P$24&lt;=TODAY()</formula>
    </cfRule>
    <cfRule type="expression" dxfId="5426" priority="126">
      <formula>AND(TODAY()&gt;=$P$23,TODAY()&lt;=$P$24-1)</formula>
    </cfRule>
  </conditionalFormatting>
  <conditionalFormatting sqref="Q24">
    <cfRule type="expression" dxfId="5425" priority="86">
      <formula>$Q$24&lt;=TODAY()</formula>
    </cfRule>
    <cfRule type="expression" dxfId="5424" priority="125">
      <formula>AND(TODAY()&gt;=$Q$23,TODAY()&lt;=$Q$24-1)</formula>
    </cfRule>
  </conditionalFormatting>
  <conditionalFormatting sqref="G15">
    <cfRule type="expression" dxfId="5423" priority="112">
      <formula>$G$15=TODAY()</formula>
    </cfRule>
    <cfRule type="expression" dxfId="5422" priority="113">
      <formula>AND(TODAY()&gt;=D15,TODAY()&lt;=G15)</formula>
    </cfRule>
  </conditionalFormatting>
  <conditionalFormatting sqref="G27">
    <cfRule type="expression" dxfId="5421" priority="109">
      <formula>$G$27=TODAY()</formula>
    </cfRule>
    <cfRule type="expression" dxfId="5420" priority="116">
      <formula>AND(TODAY()&gt;=$D$27,TODAY()&lt;=$G$27)</formula>
    </cfRule>
  </conditionalFormatting>
  <conditionalFormatting sqref="O15">
    <cfRule type="expression" dxfId="5419" priority="110">
      <formula>$O$15=TODAY()</formula>
    </cfRule>
    <cfRule type="expression" dxfId="5418" priority="115">
      <formula>AND(TODAY()&gt;=L15,TODAY()&lt;=O15)</formula>
    </cfRule>
  </conditionalFormatting>
  <conditionalFormatting sqref="O27">
    <cfRule type="expression" dxfId="5417" priority="108">
      <formula>$O$27=TODAY()</formula>
    </cfRule>
    <cfRule type="expression" dxfId="5416" priority="114">
      <formula>AND(TODAY()&gt;=$L$27,AUJOURDHUI&lt;=$O$27)</formula>
    </cfRule>
  </conditionalFormatting>
  <conditionalFormatting sqref="D12">
    <cfRule type="expression" dxfId="5415" priority="218">
      <formula>AND(TODAY()&gt;=D11,TODAY()&lt;=D12-1)</formula>
    </cfRule>
  </conditionalFormatting>
  <conditionalFormatting sqref="E12">
    <cfRule type="expression" dxfId="5414" priority="245">
      <formula>AND(TODAY()&gt;=$E$11,TODAY()&lt;=$E$12-1)</formula>
    </cfRule>
  </conditionalFormatting>
  <conditionalFormatting sqref="F12">
    <cfRule type="expression" dxfId="5413" priority="389">
      <formula>AND(TODAY()&gt;=$F$11,TODAY()&lt;=$F$12-1)</formula>
    </cfRule>
  </conditionalFormatting>
  <conditionalFormatting sqref="G12">
    <cfRule type="expression" dxfId="5412" priority="152">
      <formula>AND(TODAY()&gt;=$G$11,TODAY()&lt;=$G$12-1)</formula>
    </cfRule>
  </conditionalFormatting>
  <conditionalFormatting sqref="H12">
    <cfRule type="expression" dxfId="5411" priority="107">
      <formula>AND(TODAY()&gt;=$H$11,TODAY()&lt;=$H$12-1)</formula>
    </cfRule>
  </conditionalFormatting>
  <conditionalFormatting sqref="I12">
    <cfRule type="expression" dxfId="5410" priority="106">
      <formula>AND(TODAY()&gt;=$I$11,TODAY()&lt;=$I$12-1)</formula>
    </cfRule>
  </conditionalFormatting>
  <conditionalFormatting sqref="E4:F4">
    <cfRule type="expression" dxfId="5409" priority="81">
      <formula>$E$4&lt;&gt;""</formula>
    </cfRule>
    <cfRule type="expression" dxfId="5408" priority="82">
      <formula>$E$4=""</formula>
    </cfRule>
  </conditionalFormatting>
  <conditionalFormatting sqref="M4:N4">
    <cfRule type="expression" dxfId="5407" priority="60">
      <formula>$M$4&lt;&gt;""</formula>
    </cfRule>
    <cfRule type="expression" dxfId="5406" priority="77">
      <formula>Q4=TODAY()</formula>
    </cfRule>
    <cfRule type="expression" dxfId="5405" priority="79">
      <formula>OR(D27&lt;=TODAY()-2,Q5&lt;=TODAY()-2)</formula>
    </cfRule>
    <cfRule type="expression" dxfId="5404" priority="80">
      <formula>OR($E$21+$G$21+$I$21=$I$20,$E$26+$G$26+$I$26=$I$20,TODAY()&gt;=$D$27-2)</formula>
    </cfRule>
  </conditionalFormatting>
  <conditionalFormatting sqref="M17:N17">
    <cfRule type="expression" dxfId="5403" priority="67">
      <formula>$M$17&lt;&gt;""</formula>
    </cfRule>
    <cfRule type="expression" dxfId="5402" priority="72">
      <formula>OR(L15&lt;=TODAY()-2,Q17&lt;=TODAY()-2)</formula>
    </cfRule>
    <cfRule type="expression" dxfId="5401" priority="74">
      <formula>$M$16&lt;&gt;""</formula>
    </cfRule>
    <cfRule type="expression" dxfId="5400" priority="76">
      <formula>OR($M$9+$O$9+$Q$9=$Q$8,$M$14+$O$14+$Q$14=$Q$8,TODAY()&gt;=$L$15-2)</formula>
    </cfRule>
  </conditionalFormatting>
  <conditionalFormatting sqref="E17">
    <cfRule type="expression" dxfId="5399" priority="63">
      <formula>$E17&lt;&gt;""</formula>
    </cfRule>
    <cfRule type="expression" dxfId="5398" priority="75">
      <formula>$E$16&lt;&gt;""</formula>
    </cfRule>
  </conditionalFormatting>
  <conditionalFormatting sqref="E16:F16">
    <cfRule type="expression" dxfId="5397" priority="62">
      <formula>E16&lt;&gt;""</formula>
    </cfRule>
    <cfRule type="expression" dxfId="5396" priority="65">
      <formula>OR($E$9+$G$9+$I$9=$G$8,$E$14+$G$14+$I$14=$I$8,TODAY()&gt;=$D$15-2)</formula>
    </cfRule>
    <cfRule type="expression" dxfId="5395" priority="70">
      <formula>$I$16=TODAY()</formula>
    </cfRule>
    <cfRule type="expression" dxfId="5394" priority="71">
      <formula>OR(D15&lt;=TODAY()-2,I17&lt;=TODAY()-2)</formula>
    </cfRule>
  </conditionalFormatting>
  <conditionalFormatting sqref="M16:N16">
    <cfRule type="expression" dxfId="5393" priority="61">
      <formula>$M$16&lt;&gt;""</formula>
    </cfRule>
    <cfRule type="expression" dxfId="5392" priority="66">
      <formula>Q16=TODAY()</formula>
    </cfRule>
    <cfRule type="expression" dxfId="5391" priority="68">
      <formula>OR(L15&lt;=TODAY()-2,Q17&lt;=TODAY()-2)</formula>
    </cfRule>
    <cfRule type="expression" dxfId="5390" priority="69">
      <formula>OR($M$9+$O$9+$Q$9=$Q$8,$M$14+$O$14+$Q$14=$Q$8,TODAY()&gt;=$L$27-2)</formula>
    </cfRule>
  </conditionalFormatting>
  <conditionalFormatting sqref="E17:F17">
    <cfRule type="expression" dxfId="5389" priority="64">
      <formula>OR(D15&lt;=TODAY()-2,I17&lt;=TODAY()-2)</formula>
    </cfRule>
    <cfRule type="expression" dxfId="5388" priority="73">
      <formula>OR($E$9+$G$9+$I$9=$I$8,$E$14+$G$14+$I$14=$I$8,TODAY()&gt;=$D$15-2)</formula>
    </cfRule>
  </conditionalFormatting>
  <conditionalFormatting sqref="Q4:Q5">
    <cfRule type="expression" dxfId="5387" priority="46">
      <formula>AND($Q$5&lt;&gt;"",TODAY()&gt;=$Q$5,$Q4="")</formula>
    </cfRule>
    <cfRule type="timePeriod" dxfId="5386" priority="53" timePeriod="tomorrow">
      <formula>FLOOR(Q4,1)=TODAY()+1</formula>
    </cfRule>
  </conditionalFormatting>
  <conditionalFormatting sqref="I16:I17">
    <cfRule type="expression" dxfId="5385" priority="44">
      <formula>AND($I$17&lt;&gt;"",TODAY()&gt;=$I$17,I16="")</formula>
    </cfRule>
    <cfRule type="timePeriod" dxfId="5384" priority="55" timePeriod="tomorrow">
      <formula>FLOOR(I16,1)=TODAY()+1</formula>
    </cfRule>
  </conditionalFormatting>
  <conditionalFormatting sqref="I4">
    <cfRule type="expression" dxfId="5383" priority="39">
      <formula>$I$5&lt;&gt;""</formula>
    </cfRule>
    <cfRule type="expression" dxfId="5382" priority="40">
      <formula>$I$5&lt;&gt;""</formula>
    </cfRule>
  </conditionalFormatting>
  <conditionalFormatting sqref="Q16:Q17">
    <cfRule type="expression" dxfId="5381" priority="50">
      <formula>AND($Q$17&lt;&gt;"",TODAY()&gt;=$Q$17,$Q16="")</formula>
    </cfRule>
    <cfRule type="timePeriod" dxfId="5380" priority="51" timePeriod="tomorrow">
      <formula>FLOOR(Q16,1)=TODAY()+1</formula>
    </cfRule>
  </conditionalFormatting>
  <conditionalFormatting sqref="I30">
    <cfRule type="cellIs" dxfId="5379" priority="3" operator="lessThan">
      <formula>1</formula>
    </cfRule>
  </conditionalFormatting>
  <conditionalFormatting sqref="G32:H33">
    <cfRule type="timePeriod" dxfId="5378" priority="12" timePeriod="today">
      <formula>FLOOR(G32,1)=TODAY()</formula>
    </cfRule>
  </conditionalFormatting>
  <conditionalFormatting sqref="Q30">
    <cfRule type="cellIs" dxfId="5377" priority="7" operator="lessThan">
      <formula>1</formula>
    </cfRule>
    <cfRule type="expression" dxfId="5376" priority="11">
      <formula>M30</formula>
    </cfRule>
  </conditionalFormatting>
  <conditionalFormatting sqref="O32:P32">
    <cfRule type="timePeriod" dxfId="5375" priority="10" timePeriod="today">
      <formula>FLOOR(O32,1)=TODAY()</formula>
    </cfRule>
  </conditionalFormatting>
  <conditionalFormatting sqref="O33:P33">
    <cfRule type="timePeriod" dxfId="5374" priority="9" timePeriod="today">
      <formula>FLOOR(O33,1)=TODAY()</formula>
    </cfRule>
  </conditionalFormatting>
  <conditionalFormatting sqref="Q29">
    <cfRule type="cellIs" dxfId="5373" priority="8" operator="lessThan">
      <formula>1</formula>
    </cfRule>
  </conditionalFormatting>
  <conditionalFormatting sqref="Q32">
    <cfRule type="cellIs" dxfId="5372" priority="6" operator="lessThan">
      <formula>1</formula>
    </cfRule>
  </conditionalFormatting>
  <conditionalFormatting sqref="Q33">
    <cfRule type="cellIs" dxfId="5371" priority="5" operator="lessThan">
      <formula>1</formula>
    </cfRule>
  </conditionalFormatting>
  <conditionalFormatting sqref="I29">
    <cfRule type="cellIs" dxfId="5370" priority="4" operator="lessThan">
      <formula>1</formula>
    </cfRule>
  </conditionalFormatting>
  <conditionalFormatting sqref="I32">
    <cfRule type="cellIs" dxfId="5369" priority="2" operator="lessThan">
      <formula>1</formula>
    </cfRule>
  </conditionalFormatting>
  <conditionalFormatting sqref="I33">
    <cfRule type="cellIs" dxfId="5368" priority="1" operator="lessThan">
      <formula>1</formula>
    </cfRule>
  </conditionalFormatting>
  <dataValidations count="2">
    <dataValidation type="list" allowBlank="1" showInputMessage="1" showErrorMessage="1" sqref="E5:F5 M5:N5 E17:F17 M17:N17" xr:uid="{F3960C98-73FA-47F3-A990-0F71FE7BA653}">
      <formula1>Mâles</formula1>
    </dataValidation>
    <dataValidation type="list" allowBlank="1" showInputMessage="1" showErrorMessage="1" sqref="E4:F4 M4:N4 E16:F16 M16:N16" xr:uid="{17106026-4580-46D9-9BCD-0D15D0BAD2C8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21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910603D-25D9-47B6-9EA6-9C22F90176E2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F2A1B7FE-BCD1-4E5E-8ED8-C6E568664AAA}">
          <x14:formula1>
            <xm:f>Liste!$G$2:$G$6</xm:f>
          </x14:formula1>
          <xm:sqref>F9 N9 F21 N21</xm:sqref>
        </x14:dataValidation>
        <x14:dataValidation type="list" allowBlank="1" showInputMessage="1" showErrorMessage="1" xr:uid="{750FB19E-6E12-4236-85FC-8E2A230BC971}">
          <x14:formula1>
            <xm:f>Liste!$F$2:$F$6</xm:f>
          </x14:formula1>
          <xm:sqref>H9 P9 P21 H21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5367" priority="412" timePeriod="today">
      <formula>FLOOR(F7,1)=TODAY()</formula>
    </cfRule>
  </conditionalFormatting>
  <conditionalFormatting sqref="F19">
    <cfRule type="timePeriod" dxfId="5366" priority="411" timePeriod="today">
      <formula>FLOOR(F19,1)=TODAY()</formula>
    </cfRule>
  </conditionalFormatting>
  <conditionalFormatting sqref="D38 G38">
    <cfRule type="timePeriod" dxfId="5365" priority="410" timePeriod="today">
      <formula>FLOOR(D38,1)=TODAY()</formula>
    </cfRule>
  </conditionalFormatting>
  <conditionalFormatting sqref="D49 G49 E44:F44 D42:E42 F41 H41">
    <cfRule type="timePeriod" dxfId="5364" priority="407" timePeriod="today">
      <formula>FLOOR(D41,1)=TODAY()</formula>
    </cfRule>
  </conditionalFormatting>
  <conditionalFormatting sqref="H41:I41">
    <cfRule type="expression" dxfId="5363" priority="406">
      <formula>D41</formula>
    </cfRule>
  </conditionalFormatting>
  <conditionalFormatting sqref="D41">
    <cfRule type="timePeriod" dxfId="5362" priority="405" timePeriod="today">
      <formula>FLOOR(D41,1)=TODAY()</formula>
    </cfRule>
  </conditionalFormatting>
  <conditionalFormatting sqref="N7">
    <cfRule type="timePeriod" dxfId="5361" priority="404" timePeriod="today">
      <formula>FLOOR(N7,1)=TODAY()</formula>
    </cfRule>
  </conditionalFormatting>
  <conditionalFormatting sqref="N19">
    <cfRule type="timePeriod" dxfId="5360" priority="403" timePeriod="today">
      <formula>FLOOR(N19,1)=TODAY()</formula>
    </cfRule>
  </conditionalFormatting>
  <conditionalFormatting sqref="Q20">
    <cfRule type="expression" dxfId="5359" priority="402">
      <formula>O20=(M21+O21+Q21)</formula>
    </cfRule>
  </conditionalFormatting>
  <conditionalFormatting sqref="D7">
    <cfRule type="timePeriod" dxfId="5358" priority="288" timePeriod="today">
      <formula>FLOOR(D7,1)=TODAY()</formula>
    </cfRule>
    <cfRule type="expression" dxfId="5357" priority="392">
      <formula>AND(D7&gt;=TODAY(),D7&lt;=TODAY()+1)</formula>
    </cfRule>
  </conditionalFormatting>
  <conditionalFormatting sqref="D7:E7">
    <cfRule type="expression" dxfId="5356" priority="248">
      <formula>$H7&lt;&gt;""</formula>
    </cfRule>
    <cfRule type="expression" dxfId="5355" priority="401">
      <formula>AND(TODAY()&gt;=$D$6+4,$H$7&lt;&gt;"")</formula>
    </cfRule>
  </conditionalFormatting>
  <conditionalFormatting sqref="D8:E8">
    <cfRule type="expression" dxfId="5354" priority="391">
      <formula>$I8&lt;&gt;""</formula>
    </cfRule>
    <cfRule type="timePeriod" dxfId="5353" priority="397" timePeriod="today">
      <formula>FLOOR(D8,1)=TODAY()</formula>
    </cfRule>
    <cfRule type="expression" dxfId="5352" priority="398">
      <formula>AND(D8&gt;=TODAY(),D8&lt;=TODAY()+1)</formula>
    </cfRule>
    <cfRule type="expression" dxfId="5351" priority="399">
      <formula>$H$7&lt;&gt;""</formula>
    </cfRule>
    <cfRule type="expression" dxfId="5350" priority="400">
      <formula>($E$9+$G$9+$I$9)=$G$8</formula>
    </cfRule>
  </conditionalFormatting>
  <conditionalFormatting sqref="E10:F10">
    <cfRule type="expression" dxfId="5349" priority="217">
      <formula>AND(SUM(E9,G9,I9)&lt;&gt;0,SUM(E9,G9,I9)=G8)</formula>
    </cfRule>
    <cfRule type="expression" dxfId="5348" priority="393">
      <formula>$H10&lt;&gt;""</formula>
    </cfRule>
    <cfRule type="timePeriod" dxfId="5347" priority="394" timePeriod="today">
      <formula>FLOOR(E10,1)=TODAY()</formula>
    </cfRule>
    <cfRule type="expression" dxfId="5346" priority="395">
      <formula>AND(E10&gt;=TODAY(),E10&lt;=TODAY()+1)</formula>
    </cfRule>
    <cfRule type="expression" dxfId="5345" priority="396">
      <formula>$I$8&lt;&gt;""</formula>
    </cfRule>
  </conditionalFormatting>
  <conditionalFormatting sqref="D12:I12">
    <cfRule type="timePeriod" dxfId="5344" priority="104" timePeriod="tomorrow">
      <formula>FLOOR(D12,1)=TODAY()+1</formula>
    </cfRule>
    <cfRule type="expression" dxfId="5343" priority="105">
      <formula>D$13&lt;&gt;""</formula>
    </cfRule>
    <cfRule type="expression" dxfId="5342" priority="106">
      <formula>D$12&lt;=TODAY()</formula>
    </cfRule>
  </conditionalFormatting>
  <conditionalFormatting sqref="D13:I13">
    <cfRule type="expression" dxfId="5341" priority="154">
      <formula>AND(D11&lt;&gt;"",YEAR($D11)=2019)</formula>
    </cfRule>
    <cfRule type="expression" dxfId="5340" priority="247">
      <formula>AND(D11&lt;&gt;"",YEAR($D11)=2020)</formula>
    </cfRule>
    <cfRule type="expression" dxfId="5339" priority="386">
      <formula>AND($D$11&lt;&gt;"",YEAR($D11)=2021)</formula>
    </cfRule>
    <cfRule type="expression" dxfId="5338" priority="387">
      <formula>AND(D11&lt;&gt;"",YEAR($D11)=2022)</formula>
    </cfRule>
    <cfRule type="expression" dxfId="5337" priority="388">
      <formula>AND(D11&lt;&gt;"",YEAR($D11)=2023)</formula>
    </cfRule>
    <cfRule type="expression" dxfId="5336" priority="389">
      <formula>AND(D11&lt;&gt;"",YEAR($D11)=2018)</formula>
    </cfRule>
  </conditionalFormatting>
  <conditionalFormatting sqref="D15">
    <cfRule type="expression" dxfId="5335" priority="121">
      <formula>AND(D15&gt;=TODAY(),D15&lt;=TODAY()+2)</formula>
    </cfRule>
    <cfRule type="expression" dxfId="5334" priority="146">
      <formula>AND(TODAY()&gt;=$H$10+6,TODAY()&lt;=$D$15-2)</formula>
    </cfRule>
  </conditionalFormatting>
  <conditionalFormatting sqref="I15">
    <cfRule type="cellIs" dxfId="5333" priority="296" operator="lessThan">
      <formula>1</formula>
    </cfRule>
  </conditionalFormatting>
  <conditionalFormatting sqref="I15">
    <cfRule type="expression" dxfId="5332" priority="385">
      <formula>IF(AND(E14="",G14="",I14="",(D11:I11)=""),"",IF(E14+G14+I14&lt;&gt;SUM(D11:I11),G15&lt;=TODAY()))</formula>
    </cfRule>
  </conditionalFormatting>
  <conditionalFormatting sqref="H7:I7">
    <cfRule type="expression" dxfId="5331" priority="382">
      <formula>$D8&lt;&gt;""</formula>
    </cfRule>
    <cfRule type="expression" dxfId="5330" priority="383">
      <formula>AND(H7="",D7&lt;&gt;"",D7&lt;=TODAY())</formula>
    </cfRule>
    <cfRule type="timePeriod" dxfId="5329" priority="384" timePeriod="today">
      <formula>FLOOR(H7,1)=TODAY()</formula>
    </cfRule>
  </conditionalFormatting>
  <conditionalFormatting sqref="I8">
    <cfRule type="expression" dxfId="5328" priority="381">
      <formula>G8=(E9+G9+I9)</formula>
    </cfRule>
  </conditionalFormatting>
  <conditionalFormatting sqref="H10">
    <cfRule type="expression" dxfId="5327" priority="377">
      <formula>(E9+G9+I9)=G8</formula>
    </cfRule>
  </conditionalFormatting>
  <conditionalFormatting sqref="H10:I10">
    <cfRule type="expression" dxfId="5326" priority="378">
      <formula>AND(H10="",E10&lt;&gt;"",E10&lt;=TODAY())</formula>
    </cfRule>
    <cfRule type="notContainsBlanks" dxfId="5325" priority="379">
      <formula>LEN(TRIM(H10))&gt;0</formula>
    </cfRule>
    <cfRule type="expression" dxfId="5324" priority="380">
      <formula>E10=TODAY()</formula>
    </cfRule>
  </conditionalFormatting>
  <conditionalFormatting sqref="D19">
    <cfRule type="timePeriod" dxfId="5323" priority="286" timePeriod="today">
      <formula>FLOOR(D19,1)=TODAY()</formula>
    </cfRule>
    <cfRule type="expression" dxfId="5322" priority="364">
      <formula>AND(D19&gt;=TODAY(),D19&lt;=TODAY()+1)</formula>
    </cfRule>
  </conditionalFormatting>
  <conditionalFormatting sqref="D19:E19">
    <cfRule type="expression" dxfId="5321" priority="278">
      <formula>$H19&lt;&gt;""</formula>
    </cfRule>
    <cfRule type="expression" dxfId="5320" priority="372">
      <formula>AND(TODAY()&gt;=$D$18+4,$H$19&lt;&gt;"")</formula>
    </cfRule>
  </conditionalFormatting>
  <conditionalFormatting sqref="D20">
    <cfRule type="expression" dxfId="5319" priority="371">
      <formula>AND(D20&gt;=TODAY(),D20&lt;=TODAY()+1)</formula>
    </cfRule>
  </conditionalFormatting>
  <conditionalFormatting sqref="D20:E20">
    <cfRule type="expression" dxfId="5318" priority="369">
      <formula>$I20&lt;&gt;""</formula>
    </cfRule>
    <cfRule type="timePeriod" dxfId="5317" priority="370" timePeriod="today">
      <formula>FLOOR(D20,1)=TODAY()</formula>
    </cfRule>
    <cfRule type="expression" dxfId="5316" priority="373">
      <formula>$H$19&lt;&gt;""</formula>
    </cfRule>
    <cfRule type="expression" dxfId="5315" priority="374">
      <formula>($E$21+$G$21+$I$21)=$G$20</formula>
    </cfRule>
  </conditionalFormatting>
  <conditionalFormatting sqref="E22:F22">
    <cfRule type="expression" dxfId="5314" priority="295">
      <formula>AND(SUM(E21,G21,I21)&lt;&gt;0,SUM(E21,G21,I21)=G20)</formula>
    </cfRule>
    <cfRule type="expression" dxfId="5313" priority="365">
      <formula>$H22&lt;&gt;""</formula>
    </cfRule>
    <cfRule type="timePeriod" dxfId="5312" priority="366" timePeriod="today">
      <formula>FLOOR(E22,1)=TODAY()</formula>
    </cfRule>
    <cfRule type="expression" dxfId="5311" priority="367">
      <formula>AND(E22&gt;=TODAY(),E22&lt;=TODAY()+1)</formula>
    </cfRule>
    <cfRule type="expression" dxfId="5310" priority="368">
      <formula>$I$20&lt;&gt;""</formula>
    </cfRule>
  </conditionalFormatting>
  <conditionalFormatting sqref="D24:I24">
    <cfRule type="timePeriod" dxfId="5309" priority="128" timePeriod="tomorrow">
      <formula>FLOOR(D24,1)=TODAY()+1</formula>
    </cfRule>
    <cfRule type="expression" dxfId="5308" priority="133">
      <formula>D$24&lt;=TODAY()</formula>
    </cfRule>
  </conditionalFormatting>
  <conditionalFormatting sqref="D24:I24">
    <cfRule type="expression" dxfId="5307" priority="98">
      <formula>D$25&lt;&gt;""</formula>
    </cfRule>
  </conditionalFormatting>
  <conditionalFormatting sqref="D25:I25">
    <cfRule type="expression" dxfId="5306" priority="185">
      <formula>AND(D23&lt;&gt;"",YEAR($D23)=2018)</formula>
    </cfRule>
    <cfRule type="expression" dxfId="5305" priority="252">
      <formula>AND(D23&lt;&gt;"",YEAR($D23)=2019)</formula>
    </cfRule>
    <cfRule type="expression" dxfId="5304" priority="359">
      <formula>AND(D23&lt;&gt;"",YEAR($D23)=2020)</formula>
    </cfRule>
    <cfRule type="expression" dxfId="5303" priority="360">
      <formula>AND(D23&lt;&gt;"",YEAR($D23)=2021)</formula>
    </cfRule>
    <cfRule type="expression" dxfId="5302" priority="361">
      <formula>AND(D23&lt;&gt;"",YEAR($D23)=2022)</formula>
    </cfRule>
    <cfRule type="expression" dxfId="5301" priority="362">
      <formula>AND(D23&lt;&gt;"",YEAR($D23)=2023)</formula>
    </cfRule>
  </conditionalFormatting>
  <conditionalFormatting sqref="D27">
    <cfRule type="expression" dxfId="5300" priority="119">
      <formula>AND(D27&gt;=TODAY(),D27&lt;=TODAY()+2)</formula>
    </cfRule>
    <cfRule type="expression" dxfId="5299" priority="130">
      <formula>AND(TODAY()&gt;=$H$22+6,TODAY()&lt;=$D$27-2)</formula>
    </cfRule>
  </conditionalFormatting>
  <conditionalFormatting sqref="H19">
    <cfRule type="timePeriod" dxfId="5298" priority="357" timePeriod="today">
      <formula>FLOOR(H19,1)=TODAY()</formula>
    </cfRule>
  </conditionalFormatting>
  <conditionalFormatting sqref="H19:I19">
    <cfRule type="expression" dxfId="5297" priority="355">
      <formula>$D20&lt;&gt;""</formula>
    </cfRule>
    <cfRule type="expression" dxfId="5296" priority="356">
      <formula>AND(H19="",D19&lt;&gt;"",D19&lt;=TODAY())</formula>
    </cfRule>
  </conditionalFormatting>
  <conditionalFormatting sqref="I20">
    <cfRule type="expression" dxfId="5295" priority="354">
      <formula>G20=(E21+G21+I21)</formula>
    </cfRule>
  </conditionalFormatting>
  <conditionalFormatting sqref="H22:I22">
    <cfRule type="expression" dxfId="5294" priority="350">
      <formula>(E21+G21+I21)=G20</formula>
    </cfRule>
    <cfRule type="expression" dxfId="5293" priority="351">
      <formula>AND(H22="",E22&lt;&gt;"",E22&lt;=TODAY())</formula>
    </cfRule>
    <cfRule type="notContainsBlanks" dxfId="5292" priority="352">
      <formula>LEN(TRIM(H22))&gt;0</formula>
    </cfRule>
    <cfRule type="expression" dxfId="5291" priority="353">
      <formula>E22=TODAY()</formula>
    </cfRule>
  </conditionalFormatting>
  <conditionalFormatting sqref="I27">
    <cfRule type="cellIs" dxfId="5290" priority="348" operator="lessThan">
      <formula>1</formula>
    </cfRule>
  </conditionalFormatting>
  <conditionalFormatting sqref="I27">
    <cfRule type="expression" dxfId="5289" priority="349">
      <formula>IF(AND(E26="",G26="",I26="",(D23:I23)=""),"",IF(E26+G26+I26&lt;&gt;SUM(D23:I23),G27&lt;=TODAY()))</formula>
    </cfRule>
  </conditionalFormatting>
  <conditionalFormatting sqref="L7">
    <cfRule type="timePeriod" dxfId="5288" priority="285" timePeriod="today">
      <formula>FLOOR(L7,1)=TODAY()</formula>
    </cfRule>
    <cfRule type="expression" dxfId="5287" priority="294">
      <formula>AND(L7&gt;=TODAY(),L7&lt;=TODAY()+1)</formula>
    </cfRule>
  </conditionalFormatting>
  <conditionalFormatting sqref="L7:M7">
    <cfRule type="expression" dxfId="5286" priority="279">
      <formula>$P7&lt;&gt;""</formula>
    </cfRule>
    <cfRule type="expression" dxfId="5285" priority="344">
      <formula>AND(TODAY()&gt;=$L$6+4,$P$7&lt;&gt;"")</formula>
    </cfRule>
  </conditionalFormatting>
  <conditionalFormatting sqref="L8">
    <cfRule type="expression" dxfId="5284" priority="343">
      <formula>AND(L8&gt;=TODAY(),L8&lt;=TODAY()+1)</formula>
    </cfRule>
  </conditionalFormatting>
  <conditionalFormatting sqref="L8:M8">
    <cfRule type="expression" dxfId="5283" priority="341">
      <formula>$Q$8&lt;&gt;""</formula>
    </cfRule>
    <cfRule type="timePeriod" dxfId="5282" priority="342" timePeriod="today">
      <formula>FLOOR(L8,1)=TODAY()</formula>
    </cfRule>
    <cfRule type="expression" dxfId="5281" priority="345">
      <formula>$P$7&lt;&gt;""</formula>
    </cfRule>
    <cfRule type="expression" dxfId="5280" priority="346">
      <formula>($M$9+$O$9+$Q$9)=$O$8</formula>
    </cfRule>
  </conditionalFormatting>
  <conditionalFormatting sqref="M10:N10">
    <cfRule type="expression" dxfId="5279" priority="292">
      <formula>"ET(SOMME(M8;O8;Q8)&lt;&gt;0;SOMME(M8;O8;Q9)=O7)  "</formula>
    </cfRule>
    <cfRule type="expression" dxfId="5278" priority="337">
      <formula>$P10&lt;&gt;""</formula>
    </cfRule>
    <cfRule type="timePeriod" dxfId="5277" priority="338" timePeriod="today">
      <formula>FLOOR(M10,1)=TODAY()</formula>
    </cfRule>
    <cfRule type="expression" dxfId="5276" priority="339">
      <formula>AND(M10&gt;=TODAY(),M10&lt;=TODAY()+1)</formula>
    </cfRule>
    <cfRule type="expression" dxfId="5275" priority="340">
      <formula>$Q$8&lt;&gt;""</formula>
    </cfRule>
  </conditionalFormatting>
  <conditionalFormatting sqref="L13:Q13">
    <cfRule type="expression" dxfId="5274" priority="174">
      <formula>AND(L11&lt;&gt;"",YEAR($L11)=2018)</formula>
    </cfRule>
    <cfRule type="expression" dxfId="5273" priority="234">
      <formula>AND(L11&lt;&gt;"",YEAR($L11)=2019)</formula>
    </cfRule>
    <cfRule type="expression" dxfId="5272" priority="333">
      <formula>AND(L11&lt;&gt;"",YEAR($L11)=2020)</formula>
    </cfRule>
    <cfRule type="expression" dxfId="5271" priority="334">
      <formula>AND(L11&lt;&gt;"",YEAR($L11)=2021)</formula>
    </cfRule>
    <cfRule type="expression" dxfId="5270" priority="335">
      <formula>AND(L11&lt;&gt;"",YEAR($L11)=2022)</formula>
    </cfRule>
    <cfRule type="expression" dxfId="5269" priority="336">
      <formula>AND(L11&lt;&gt;"",YEAR($L11)=2023)</formula>
    </cfRule>
  </conditionalFormatting>
  <conditionalFormatting sqref="L15">
    <cfRule type="expression" dxfId="5268" priority="120">
      <formula>AND(L15&gt;=TODAY(),L15&lt;=TODAY()+2)</formula>
    </cfRule>
    <cfRule type="expression" dxfId="5267" priority="134">
      <formula>AND(TODAY()&gt;=$P$10+6,TODAY()&lt;=$L$15-2)</formula>
    </cfRule>
  </conditionalFormatting>
  <conditionalFormatting sqref="P7">
    <cfRule type="timePeriod" dxfId="5266" priority="331" timePeriod="today">
      <formula>FLOOR(P7,1)=TODAY()</formula>
    </cfRule>
  </conditionalFormatting>
  <conditionalFormatting sqref="P7:Q7">
    <cfRule type="expression" dxfId="5265" priority="329">
      <formula>$L8&lt;&gt;""</formula>
    </cfRule>
    <cfRule type="expression" dxfId="5264" priority="330">
      <formula>AND(P7="",L7&lt;&gt;"",L7&lt;=TODAY())</formula>
    </cfRule>
  </conditionalFormatting>
  <conditionalFormatting sqref="Q8">
    <cfRule type="expression" dxfId="5263" priority="328">
      <formula>O8=(M9+O9+Q9)</formula>
    </cfRule>
  </conditionalFormatting>
  <conditionalFormatting sqref="P10:Q10">
    <cfRule type="expression" dxfId="5262" priority="324">
      <formula>(M9+O9+Q9)=O8</formula>
    </cfRule>
    <cfRule type="expression" dxfId="5261" priority="325">
      <formula>AND(P10="",M10&lt;&gt;"",M10&lt;=TODAY())</formula>
    </cfRule>
    <cfRule type="notContainsBlanks" dxfId="5260" priority="326">
      <formula>LEN(TRIM(P10))&gt;0</formula>
    </cfRule>
    <cfRule type="expression" dxfId="5259" priority="327">
      <formula>M10=TODAY()</formula>
    </cfRule>
  </conditionalFormatting>
  <conditionalFormatting sqref="Q15">
    <cfRule type="cellIs" dxfId="5258" priority="322" operator="lessThan">
      <formula>1</formula>
    </cfRule>
  </conditionalFormatting>
  <conditionalFormatting sqref="Q15">
    <cfRule type="expression" dxfId="5257" priority="323">
      <formula>IF(AND(M14="",O14="",Q14="",(L11:Q11)=""),"",IF(M14+O14+Q14&lt;&gt;SUM(L11:Q11),O15&lt;=TODAY()))</formula>
    </cfRule>
  </conditionalFormatting>
  <conditionalFormatting sqref="L19">
    <cfRule type="timePeriod" dxfId="5256" priority="284" timePeriod="today">
      <formula>FLOOR(L19,1)=TODAY()</formula>
    </cfRule>
    <cfRule type="expression" dxfId="5255" priority="291">
      <formula>AND(L19&gt;=TODAY(),L19&lt;=TODAY()+1)</formula>
    </cfRule>
  </conditionalFormatting>
  <conditionalFormatting sqref="L19:M19">
    <cfRule type="expression" dxfId="5254" priority="277">
      <formula>$P19&lt;&gt;""</formula>
    </cfRule>
    <cfRule type="expression" dxfId="5253" priority="318">
      <formula>AND(TODAY()&gt;=$L$18+4,$P$19&lt;&gt;"")</formula>
    </cfRule>
  </conditionalFormatting>
  <conditionalFormatting sqref="L20:M20">
    <cfRule type="expression" dxfId="5252" priority="315">
      <formula>$Q20&lt;&gt;""</formula>
    </cfRule>
    <cfRule type="timePeriod" dxfId="5251" priority="316" timePeriod="today">
      <formula>FLOOR(L20,1)=TODAY()</formula>
    </cfRule>
    <cfRule type="expression" dxfId="5250" priority="317">
      <formula>AND(L20&gt;=TODAY(),L20&lt;=TODAY()+1)</formula>
    </cfRule>
    <cfRule type="expression" dxfId="5249" priority="319">
      <formula>$P$19&lt;&gt;""</formula>
    </cfRule>
    <cfRule type="expression" dxfId="5248" priority="320">
      <formula>($M$21+$O$21+$Q$21)=$O$20</formula>
    </cfRule>
  </conditionalFormatting>
  <conditionalFormatting sqref="M22:N22">
    <cfRule type="expression" dxfId="5247" priority="289">
      <formula>AND(SUM(M21,O21,Q21)&lt;&gt;0,SUM(M21,O21,Q21)=O20)</formula>
    </cfRule>
    <cfRule type="expression" dxfId="5246" priority="311">
      <formula>$P22&lt;&gt;""</formula>
    </cfRule>
    <cfRule type="timePeriod" dxfId="5245" priority="312" timePeriod="today">
      <formula>FLOOR(M22,1)=TODAY()</formula>
    </cfRule>
    <cfRule type="expression" dxfId="5244" priority="313">
      <formula>AND(M22&gt;=TODAY(),M22&lt;=TODAY()+1)</formula>
    </cfRule>
    <cfRule type="expression" dxfId="5243" priority="314">
      <formula>$Q$20&lt;&gt;""</formula>
    </cfRule>
  </conditionalFormatting>
  <conditionalFormatting sqref="L25:Q25">
    <cfRule type="expression" dxfId="5242" priority="148">
      <formula>AND(L23&lt;&gt;"",YEAR($L23)=2023)</formula>
    </cfRule>
    <cfRule type="expression" dxfId="5241" priority="221">
      <formula>AND(L23&lt;&gt;"",YEAR($L23)=2022)</formula>
    </cfRule>
    <cfRule type="expression" dxfId="5240" priority="307">
      <formula>AND(L23&lt;&gt;"",YEAR($L23)=2021)</formula>
    </cfRule>
    <cfRule type="expression" dxfId="5239" priority="308">
      <formula>AND(L23&lt;&gt;"",YEAR($L23)=2020)</formula>
    </cfRule>
    <cfRule type="expression" dxfId="5238" priority="309">
      <formula>AND(L23&lt;&gt;"",YEAR($L23)=2019)</formula>
    </cfRule>
    <cfRule type="expression" dxfId="5237" priority="310">
      <formula>AND(L23&lt;&gt;"",YEAR($L23)=2018)</formula>
    </cfRule>
  </conditionalFormatting>
  <conditionalFormatting sqref="L27">
    <cfRule type="expression" dxfId="5236" priority="122">
      <formula>AND(L27&gt;=TODAY(),L27&lt;=TODAY()+2)</formula>
    </cfRule>
    <cfRule type="expression" dxfId="5235" priority="170">
      <formula>AND(TODAY()&gt;=$P$22+6,TODAY()&lt;=$L$27-2)</formula>
    </cfRule>
  </conditionalFormatting>
  <conditionalFormatting sqref="P19">
    <cfRule type="timePeriod" dxfId="5234" priority="305" timePeriod="today">
      <formula>FLOOR(P19,1)=TODAY()</formula>
    </cfRule>
  </conditionalFormatting>
  <conditionalFormatting sqref="P19:Q19">
    <cfRule type="expression" dxfId="5233" priority="303">
      <formula>$L20&lt;&gt;""</formula>
    </cfRule>
    <cfRule type="expression" dxfId="5232" priority="304">
      <formula>AND(P19="",L19&lt;&gt;"",L19&lt;=TODAY())</formula>
    </cfRule>
  </conditionalFormatting>
  <conditionalFormatting sqref="P22:Q22">
    <cfRule type="expression" dxfId="5231" priority="299">
      <formula>(M21+O21+Q21)=O20</formula>
    </cfRule>
    <cfRule type="expression" dxfId="5230" priority="300">
      <formula>AND(P22="",M22&lt;&gt;"",M22&lt;=TODAY())</formula>
    </cfRule>
    <cfRule type="notContainsBlanks" dxfId="5229" priority="301">
      <formula>LEN(TRIM(P22))&gt;0</formula>
    </cfRule>
    <cfRule type="expression" dxfId="5228" priority="302">
      <formula>M22=TODAY()</formula>
    </cfRule>
  </conditionalFormatting>
  <conditionalFormatting sqref="Q27">
    <cfRule type="cellIs" dxfId="5227" priority="297" operator="lessThan">
      <formula>1</formula>
    </cfRule>
  </conditionalFormatting>
  <conditionalFormatting sqref="Q27">
    <cfRule type="expression" dxfId="5226" priority="298">
      <formula>IF(AND(M26="",O26="",Q26="",(L23:Q23)=""),"",IF(M26+O26+Q26&lt;&gt;SUM(L23:Q23),O27&lt;=TODAY()))</formula>
    </cfRule>
  </conditionalFormatting>
  <conditionalFormatting sqref="D6:I15">
    <cfRule type="expression" dxfId="5225" priority="202">
      <formula>AND(($E$14+$G$14+$I$14)&lt;&gt;"",COUNTA($D$11:$I$11)&gt;0,COUNTA($D$11:$I$11)=($E$14+$G$14+$I$14))</formula>
    </cfRule>
  </conditionalFormatting>
  <conditionalFormatting sqref="D18:I27">
    <cfRule type="expression" dxfId="5224" priority="149">
      <formula>AND(($E$26+$G$26+$I$26)&lt;&gt;"",COUNTA($D$23:$I$23)&gt;0,COUNTA($D$23:$I$23)=($E$26+$G$26+$I$26))</formula>
    </cfRule>
  </conditionalFormatting>
  <conditionalFormatting sqref="L12:Q12">
    <cfRule type="timePeriod" dxfId="5223" priority="135" timePeriod="tomorrow">
      <formula>FLOOR(L12,1)=TODAY()+1</formula>
    </cfRule>
    <cfRule type="expression" dxfId="5222" priority="137">
      <formula>L$12&lt;=TODAY()</formula>
    </cfRule>
  </conditionalFormatting>
  <conditionalFormatting sqref="L12:Q12">
    <cfRule type="expression" dxfId="5221" priority="92">
      <formula>L$13&lt;&gt;""</formula>
    </cfRule>
  </conditionalFormatting>
  <conditionalFormatting sqref="L6:Q15">
    <cfRule type="expression" dxfId="5220" priority="151">
      <formula>AND(($M$14+$O$14+$Q$14)&lt;&gt;"",COUNTA($L$11:$Q$11)&gt;0,COUNTA($L$11:$Q$11)=($M$14+$O$14+$Q$14))</formula>
    </cfRule>
  </conditionalFormatting>
  <conditionalFormatting sqref="L24:Q24">
    <cfRule type="expression" dxfId="5219" priority="124">
      <formula>L$24&lt;=TODAY()</formula>
    </cfRule>
    <cfRule type="timePeriod" dxfId="5218" priority="161" timePeriod="tomorrow">
      <formula>FLOOR(L24,1)=TODAY()+1</formula>
    </cfRule>
  </conditionalFormatting>
  <conditionalFormatting sqref="L24:Q24">
    <cfRule type="expression" dxfId="5217" priority="86">
      <formula>L$25&lt;&gt;""</formula>
    </cfRule>
  </conditionalFormatting>
  <conditionalFormatting sqref="L18:Q27">
    <cfRule type="expression" dxfId="5216" priority="147">
      <formula>AND(($M$26+$O$26+$Q$26)&lt;&gt;"",COUNTA($L$23:$Q$23)&gt;0,COUNTA($L$23:$Q$23)=($M$26+$O$26+$Q$26))</formula>
    </cfRule>
  </conditionalFormatting>
  <conditionalFormatting sqref="D6:I10">
    <cfRule type="expression" dxfId="5215" priority="145">
      <formula>AND($E$9&lt;&gt;"",$G$9&lt;&gt;"",$I$9&lt;&gt;"",$G$8&lt;&gt;"",$E$9+$G$9+$I$9=$G$8)</formula>
    </cfRule>
  </conditionalFormatting>
  <conditionalFormatting sqref="D18:I22">
    <cfRule type="expression" dxfId="5214" priority="142">
      <formula>AND($E$21&lt;&gt;"",$G$21&lt;&gt;"",$I$21&lt;&gt;"",$G$20&lt;&gt;"",$E$21+$G$21+$I$21=$G$20)</formula>
    </cfRule>
  </conditionalFormatting>
  <conditionalFormatting sqref="L6:Q10">
    <cfRule type="expression" dxfId="5213" priority="144">
      <formula>AND($M$9&lt;&gt;"",$O$9&lt;&gt;"",$Q$9&lt;&gt;"",$O$8&lt;&gt;"",$M$9+$O$9+$Q$9=$O$8)</formula>
    </cfRule>
  </conditionalFormatting>
  <conditionalFormatting sqref="L18:Q22">
    <cfRule type="expression" dxfId="5212" priority="140">
      <formula>AND($M$21&lt;&gt;"",$O$21&lt;&gt;"",$Q$21&lt;&gt;"",$O$20&lt;&gt;"",$M$21+$O$21+$Q$21=$O$20)</formula>
    </cfRule>
  </conditionalFormatting>
  <conditionalFormatting sqref="M5:N5">
    <cfRule type="expression" dxfId="5211" priority="79">
      <formula>$M$5&lt;&gt;""</formula>
    </cfRule>
    <cfRule type="expression" dxfId="5210" priority="84">
      <formula>OR(D27&lt;=TODAY()-2,Q5&lt;=TODAY()-2)</formula>
    </cfRule>
    <cfRule type="expression" dxfId="5209" priority="281">
      <formula>$M$4&lt;&gt;""</formula>
    </cfRule>
    <cfRule type="expression" dxfId="5208" priority="283">
      <formula>OR($E$21+$G$21+$I$21=$I$20,$E$26+$G$26+$I$26=$I$20,TODAY()&gt;=$D$27-2)</formula>
    </cfRule>
  </conditionalFormatting>
  <conditionalFormatting sqref="D6">
    <cfRule type="expression" dxfId="5207" priority="218">
      <formula>$D$6&lt;&gt;""</formula>
    </cfRule>
    <cfRule type="expression" dxfId="5206" priority="276">
      <formula>$I$5&lt;&gt;""</formula>
    </cfRule>
  </conditionalFormatting>
  <conditionalFormatting sqref="L6">
    <cfRule type="expression" dxfId="5205" priority="215">
      <formula>$L6&lt;&gt;""</formula>
    </cfRule>
    <cfRule type="expression" dxfId="5204" priority="245">
      <formula>$Q$4&lt;&gt;""</formula>
    </cfRule>
    <cfRule type="expression" dxfId="5203" priority="347">
      <formula>$L$7=TODAY()</formula>
    </cfRule>
  </conditionalFormatting>
  <conditionalFormatting sqref="D18">
    <cfRule type="expression" dxfId="5202" priority="266">
      <formula>$D$18&lt;&gt;""</formula>
    </cfRule>
    <cfRule type="expression" dxfId="5201" priority="358">
      <formula>$I16&lt;&gt;""</formula>
    </cfRule>
  </conditionalFormatting>
  <conditionalFormatting sqref="L18">
    <cfRule type="expression" dxfId="5200" priority="214">
      <formula>$L18&lt;&gt;""</formula>
    </cfRule>
    <cfRule type="expression" dxfId="5199" priority="232">
      <formula>$Q$16&lt;&gt;""</formula>
    </cfRule>
    <cfRule type="expression" dxfId="5198" priority="321">
      <formula>$L$19=TODAY()</formula>
    </cfRule>
  </conditionalFormatting>
  <conditionalFormatting sqref="E5">
    <cfRule type="expression" dxfId="5197" priority="272">
      <formula>$E5&lt;&gt;""</formula>
    </cfRule>
    <cfRule type="expression" dxfId="5196" priority="282">
      <formula>$E$4&lt;&gt;""</formula>
    </cfRule>
  </conditionalFormatting>
  <conditionalFormatting sqref="E6:I6">
    <cfRule type="expression" dxfId="5195" priority="280">
      <formula>AND($H$7="",D6&lt;&gt;"",E6="")</formula>
    </cfRule>
  </conditionalFormatting>
  <conditionalFormatting sqref="D11">
    <cfRule type="expression" dxfId="5194" priority="103">
      <formula>IF($I8&gt;=1,$H$10,"")</formula>
    </cfRule>
  </conditionalFormatting>
  <conditionalFormatting sqref="E11">
    <cfRule type="expression" dxfId="5193" priority="112">
      <formula>IF($I$8&gt;=2,$H$10,"")</formula>
    </cfRule>
    <cfRule type="expression" dxfId="5192" priority="192">
      <formula>$E11&lt;&gt;""</formula>
    </cfRule>
  </conditionalFormatting>
  <conditionalFormatting sqref="F11">
    <cfRule type="expression" dxfId="5191" priority="158">
      <formula>IF($I$8&gt;=3,$H$10,"")</formula>
    </cfRule>
    <cfRule type="expression" dxfId="5190" priority="198">
      <formula>$F$11&lt;&gt;""</formula>
    </cfRule>
  </conditionalFormatting>
  <conditionalFormatting sqref="G11">
    <cfRule type="expression" dxfId="5189" priority="188">
      <formula>IF($I$8&gt;=4,$H$10,"")</formula>
    </cfRule>
    <cfRule type="expression" dxfId="5188" priority="203">
      <formula>$G$11&lt;&gt;""</formula>
    </cfRule>
  </conditionalFormatting>
  <conditionalFormatting sqref="H11">
    <cfRule type="expression" dxfId="5187" priority="189">
      <formula>IF($I$8&gt;=5,$H$10,"")</formula>
    </cfRule>
    <cfRule type="expression" dxfId="5186" priority="204">
      <formula>$H$11&lt;&gt;""</formula>
    </cfRule>
  </conditionalFormatting>
  <conditionalFormatting sqref="I11">
    <cfRule type="expression" dxfId="5185" priority="190">
      <formula>IF($I$8&gt;=6,$H$10,"")</formula>
    </cfRule>
    <cfRule type="expression" dxfId="5184" priority="205">
      <formula>$I$11&lt;&gt;""</formula>
    </cfRule>
  </conditionalFormatting>
  <conditionalFormatting sqref="D23">
    <cfRule type="expression" dxfId="5183" priority="150">
      <formula>IF($I$20&gt;=1,$H$22,"")</formula>
    </cfRule>
  </conditionalFormatting>
  <conditionalFormatting sqref="E23">
    <cfRule type="expression" dxfId="5182" priority="184">
      <formula>IF($I$20&gt;=2,$H$22,"")</formula>
    </cfRule>
    <cfRule type="expression" dxfId="5181" priority="187">
      <formula>$E$23&lt;&gt;""</formula>
    </cfRule>
  </conditionalFormatting>
  <conditionalFormatting sqref="F23">
    <cfRule type="expression" dxfId="5180" priority="183">
      <formula>IF($I$20&gt;=3,$H$22,"")</formula>
    </cfRule>
    <cfRule type="expression" dxfId="5179" priority="193">
      <formula>$F$23&lt;&gt;""</formula>
    </cfRule>
  </conditionalFormatting>
  <conditionalFormatting sqref="G23">
    <cfRule type="expression" dxfId="5178" priority="182">
      <formula>IF($I$20&gt;=4,$H$22,"")</formula>
    </cfRule>
    <cfRule type="expression" dxfId="5177" priority="194">
      <formula>$G$23&lt;&gt;""</formula>
    </cfRule>
  </conditionalFormatting>
  <conditionalFormatting sqref="H23">
    <cfRule type="expression" dxfId="5176" priority="156">
      <formula>IF($I$20&gt;=5,$H$22,"")</formula>
    </cfRule>
    <cfRule type="expression" dxfId="5175" priority="195">
      <formula>$H$23&lt;&gt;""</formula>
    </cfRule>
  </conditionalFormatting>
  <conditionalFormatting sqref="I23">
    <cfRule type="expression" dxfId="5174" priority="97">
      <formula>IF($I$20&gt;=6,$H$22,"")</formula>
    </cfRule>
    <cfRule type="expression" dxfId="5173" priority="196">
      <formula>$I$23&lt;&gt;""</formula>
    </cfRule>
  </conditionalFormatting>
  <conditionalFormatting sqref="L11">
    <cfRule type="expression" dxfId="5172" priority="152">
      <formula>IF($Q8&gt;=1,$P$10,"")</formula>
    </cfRule>
  </conditionalFormatting>
  <conditionalFormatting sqref="M11">
    <cfRule type="expression" dxfId="5171" priority="91">
      <formula>IF($Q$8&gt;=2,$P$10,"")</formula>
    </cfRule>
    <cfRule type="expression" dxfId="5170" priority="176">
      <formula>$M$11&lt;&gt;""</formula>
    </cfRule>
  </conditionalFormatting>
  <conditionalFormatting sqref="N11">
    <cfRule type="expression" dxfId="5169" priority="157">
      <formula>IF($Q$8&gt;=3,$P$10,"")</formula>
    </cfRule>
    <cfRule type="expression" dxfId="5168" priority="177">
      <formula>$N$11&lt;&gt;""</formula>
    </cfRule>
  </conditionalFormatting>
  <conditionalFormatting sqref="O11">
    <cfRule type="expression" dxfId="5167" priority="173">
      <formula>IF($Q$8&gt;=4,$P$10,"")</formula>
    </cfRule>
    <cfRule type="expression" dxfId="5166" priority="178">
      <formula>$O$11&lt;&gt;""</formula>
    </cfRule>
  </conditionalFormatting>
  <conditionalFormatting sqref="P11">
    <cfRule type="expression" dxfId="5165" priority="172">
      <formula>IF($Q$8&gt;=5,$P$10,"")</formula>
    </cfRule>
    <cfRule type="expression" dxfId="5164" priority="179">
      <formula>$P$11&lt;&gt;""</formula>
    </cfRule>
  </conditionalFormatting>
  <conditionalFormatting sqref="Q11">
    <cfRule type="expression" dxfId="5163" priority="171">
      <formula>IF($Q$8&gt;=6,$P$10,"")</formula>
    </cfRule>
    <cfRule type="expression" dxfId="5162" priority="180">
      <formula>$Q$11&lt;&gt;""</formula>
    </cfRule>
  </conditionalFormatting>
  <conditionalFormatting sqref="L23">
    <cfRule type="expression" dxfId="5161" priority="162">
      <formula>IF($Q$20&gt;=1,$P$22,"")</formula>
    </cfRule>
  </conditionalFormatting>
  <conditionalFormatting sqref="M23">
    <cfRule type="expression" dxfId="5160" priority="85">
      <formula>IF($Q$20&gt;=2,$P$22,"")</formula>
    </cfRule>
    <cfRule type="expression" dxfId="5159" priority="163">
      <formula>$M$23&lt;&gt;""</formula>
    </cfRule>
  </conditionalFormatting>
  <conditionalFormatting sqref="N23">
    <cfRule type="expression" dxfId="5158" priority="160">
      <formula>IF($Q$20&gt;=3,$P$22,"")</formula>
    </cfRule>
    <cfRule type="expression" dxfId="5157" priority="164">
      <formula>$N$23&lt;&gt;""</formula>
    </cfRule>
  </conditionalFormatting>
  <conditionalFormatting sqref="O23">
    <cfRule type="expression" dxfId="5156" priority="159">
      <formula>IF($Q$20&gt;=4,$P$22,"")</formula>
    </cfRule>
    <cfRule type="expression" dxfId="5155" priority="165">
      <formula>$O$23&lt;&gt;""</formula>
    </cfRule>
  </conditionalFormatting>
  <conditionalFormatting sqref="P23">
    <cfRule type="expression" dxfId="5154" priority="155">
      <formula>IF($Q$20&gt;=5,$P$22,"")</formula>
    </cfRule>
    <cfRule type="expression" dxfId="5153" priority="166">
      <formula>$P$23&lt;&gt;""</formula>
    </cfRule>
  </conditionalFormatting>
  <conditionalFormatting sqref="Q23">
    <cfRule type="expression" dxfId="5152" priority="118">
      <formula>IF($Q$20&gt;=6,$P$22,"")</formula>
    </cfRule>
    <cfRule type="expression" dxfId="5151" priority="167">
      <formula>$Q$23&lt;&gt;""</formula>
    </cfRule>
  </conditionalFormatting>
  <conditionalFormatting sqref="D11:I11">
    <cfRule type="expression" dxfId="5150" priority="60">
      <formula>D$11&lt;&gt;""</formula>
    </cfRule>
    <cfRule type="expression" dxfId="5149" priority="191">
      <formula>$H$10&lt;=TODAY()-2</formula>
    </cfRule>
  </conditionalFormatting>
  <conditionalFormatting sqref="L11:Q11">
    <cfRule type="expression" dxfId="5148" priority="59">
      <formula>L$11&lt;&gt;""</formula>
    </cfRule>
    <cfRule type="expression" dxfId="5147" priority="175">
      <formula>$P$10&lt;=TODAY()-2</formula>
    </cfRule>
  </conditionalFormatting>
  <conditionalFormatting sqref="D23:I23">
    <cfRule type="expression" dxfId="5146" priority="58">
      <formula>D$23&lt;&gt;""</formula>
    </cfRule>
    <cfRule type="expression" dxfId="5145" priority="186">
      <formula>$H$22&lt;=TODAY()-2</formula>
    </cfRule>
  </conditionalFormatting>
  <conditionalFormatting sqref="L23:Q23">
    <cfRule type="expression" dxfId="5144" priority="57">
      <formula>L$23&lt;&gt;""</formula>
    </cfRule>
    <cfRule type="expression" dxfId="5143" priority="168">
      <formula>$P$22&lt;=TODAY()-2</formula>
    </cfRule>
  </conditionalFormatting>
  <conditionalFormatting sqref="E18:I18">
    <cfRule type="expression" dxfId="5142" priority="210">
      <formula>AND($H$19="",D18&lt;&gt;"",E18="")</formula>
    </cfRule>
  </conditionalFormatting>
  <conditionalFormatting sqref="M18:Q18">
    <cfRule type="expression" dxfId="5141" priority="208">
      <formula>AND($P$19="",L18&lt;&gt;"",M18="")</formula>
    </cfRule>
  </conditionalFormatting>
  <conditionalFormatting sqref="M12">
    <cfRule type="expression" dxfId="5140" priority="233">
      <formula>AND(TODAY()&gt;=$M$11,TODAY()&lt;=$M$12-1)</formula>
    </cfRule>
  </conditionalFormatting>
  <conditionalFormatting sqref="L12">
    <cfRule type="expression" dxfId="5139" priority="293">
      <formula>AND(TODAY()&gt;=$L$11,TODAY()&lt;=$L$12-1)</formula>
    </cfRule>
  </conditionalFormatting>
  <conditionalFormatting sqref="N12">
    <cfRule type="expression" dxfId="5138" priority="96">
      <formula>$N$12&lt;=TODAY()</formula>
    </cfRule>
    <cfRule type="expression" dxfId="5137" priority="211">
      <formula>AND(TODAY()&gt;=$N$11,TODAY()&lt;=$N$12-1)</formula>
    </cfRule>
  </conditionalFormatting>
  <conditionalFormatting sqref="O12">
    <cfRule type="expression" dxfId="5136" priority="95">
      <formula>$O$12&lt;=TODAY()</formula>
    </cfRule>
    <cfRule type="expression" dxfId="5135" priority="143">
      <formula>AND(TODAY()&gt;=$O$11,TODAY()&lt;=$O$12-1)</formula>
    </cfRule>
  </conditionalFormatting>
  <conditionalFormatting sqref="P12">
    <cfRule type="expression" dxfId="5134" priority="94">
      <formula>$P12&lt;=TODAY()</formula>
    </cfRule>
    <cfRule type="expression" dxfId="5133" priority="138">
      <formula>AND(TODAY()&gt;=$P$11,TODAY()&lt;=$P$12-1)</formula>
    </cfRule>
  </conditionalFormatting>
  <conditionalFormatting sqref="Q12">
    <cfRule type="expression" dxfId="5132" priority="93">
      <formula>$Q$12&lt;=TODAY()</formula>
    </cfRule>
    <cfRule type="expression" dxfId="5131" priority="136">
      <formula>AND(TODAY()&gt;=$Q$11,TODAY()&lt;=$Q$12-1)</formula>
    </cfRule>
  </conditionalFormatting>
  <conditionalFormatting sqref="D24">
    <cfRule type="expression" dxfId="5130" priority="363">
      <formula>AND(TODAY()&gt;=D23,TODAY()&lt;=D24-1)</formula>
    </cfRule>
  </conditionalFormatting>
  <conditionalFormatting sqref="E24">
    <cfRule type="expression" dxfId="5129" priority="131">
      <formula>$E$24&lt;=TODAY()</formula>
    </cfRule>
    <cfRule type="expression" dxfId="5128" priority="251">
      <formula>AND(TODAY()&gt;=$E$23,TODAY()&lt;=$E$24-1)</formula>
    </cfRule>
  </conditionalFormatting>
  <conditionalFormatting sqref="F24">
    <cfRule type="expression" dxfId="5127" priority="102">
      <formula>$F$24&lt;=TODAY()</formula>
    </cfRule>
    <cfRule type="expression" dxfId="5126" priority="212">
      <formula>AND(TODAY()&gt;=$F$23,TODAY()&lt;=$F$24-1)</formula>
    </cfRule>
  </conditionalFormatting>
  <conditionalFormatting sqref="G24">
    <cfRule type="expression" dxfId="5125" priority="101">
      <formula>$G$24&lt;=TODAY()</formula>
    </cfRule>
    <cfRule type="expression" dxfId="5124" priority="141">
      <formula>AND(TODAY()&gt;=$G$23,TODAY()&lt;=$G$24-1)</formula>
    </cfRule>
  </conditionalFormatting>
  <conditionalFormatting sqref="H24">
    <cfRule type="expression" dxfId="5123" priority="100">
      <formula>$H$24&lt;=TODAY()</formula>
    </cfRule>
    <cfRule type="expression" dxfId="5122" priority="132">
      <formula>AND(TODAY()&gt;=$H$23,TODAY()&lt;=$H$24-1)</formula>
    </cfRule>
  </conditionalFormatting>
  <conditionalFormatting sqref="I24">
    <cfRule type="expression" dxfId="5121" priority="99">
      <formula>$I$24&lt;=TODAY()</formula>
    </cfRule>
    <cfRule type="expression" dxfId="5120" priority="129">
      <formula>AND(TODAY()&gt;=$I$23,TODAY()&lt;=$I$24-1)</formula>
    </cfRule>
  </conditionalFormatting>
  <conditionalFormatting sqref="L24">
    <cfRule type="expression" dxfId="5119" priority="290">
      <formula>AND(TODAY()&gt;=$L$23,TODAY()&lt;=$L$24-1)</formula>
    </cfRule>
  </conditionalFormatting>
  <conditionalFormatting sqref="M24">
    <cfRule type="expression" dxfId="5118" priority="123">
      <formula>$M$24&lt;=TODAY()</formula>
    </cfRule>
    <cfRule type="expression" dxfId="5117" priority="220">
      <formula>AND(TODAY()&gt;=$M$23,TODAY()&lt;=$M$24-1)</formula>
    </cfRule>
  </conditionalFormatting>
  <conditionalFormatting sqref="N24">
    <cfRule type="expression" dxfId="5116" priority="90">
      <formula>$N$24&lt;=TODAY()</formula>
    </cfRule>
    <cfRule type="expression" dxfId="5115" priority="139">
      <formula>AND(TODAY()&gt;=$N$23,TODAY()&lt;=$N$24-1)</formula>
    </cfRule>
  </conditionalFormatting>
  <conditionalFormatting sqref="O24">
    <cfRule type="expression" dxfId="5114" priority="89">
      <formula>$O$24&lt;=TODAY()</formula>
    </cfRule>
    <cfRule type="expression" dxfId="5113" priority="127">
      <formula>AND(TODAY()&gt;=$O$23,TODAY()&lt;=$O$24-1)</formula>
    </cfRule>
  </conditionalFormatting>
  <conditionalFormatting sqref="P24">
    <cfRule type="expression" dxfId="5112" priority="88">
      <formula>$P$24&lt;=TODAY()</formula>
    </cfRule>
    <cfRule type="expression" dxfId="5111" priority="126">
      <formula>AND(TODAY()&gt;=$P$23,TODAY()&lt;=$P$24-1)</formula>
    </cfRule>
  </conditionalFormatting>
  <conditionalFormatting sqref="Q24">
    <cfRule type="expression" dxfId="5110" priority="87">
      <formula>$Q$24&lt;=TODAY()</formula>
    </cfRule>
    <cfRule type="expression" dxfId="5109" priority="125">
      <formula>AND(TODAY()&gt;=$Q$23,TODAY()&lt;=$Q$24-1)</formula>
    </cfRule>
  </conditionalFormatting>
  <conditionalFormatting sqref="G15">
    <cfRule type="expression" dxfId="5108" priority="113">
      <formula>$G$15=TODAY()</formula>
    </cfRule>
    <cfRule type="expression" dxfId="5107" priority="114">
      <formula>AND(TODAY()&gt;=D15,TODAY()&lt;=G15)</formula>
    </cfRule>
  </conditionalFormatting>
  <conditionalFormatting sqref="G27">
    <cfRule type="expression" dxfId="5106" priority="110">
      <formula>$G$27=TODAY()</formula>
    </cfRule>
    <cfRule type="expression" dxfId="5105" priority="117">
      <formula>AND(TODAY()&gt;=$D$27,TODAY()&lt;=$G$27)</formula>
    </cfRule>
  </conditionalFormatting>
  <conditionalFormatting sqref="O15">
    <cfRule type="expression" dxfId="5104" priority="111">
      <formula>$O$15=TODAY()</formula>
    </cfRule>
    <cfRule type="expression" dxfId="5103" priority="116">
      <formula>AND(TODAY()&gt;=L15,TODAY()&lt;=O15)</formula>
    </cfRule>
  </conditionalFormatting>
  <conditionalFormatting sqref="O27">
    <cfRule type="expression" dxfId="5102" priority="109">
      <formula>$O$27=TODAY()</formula>
    </cfRule>
    <cfRule type="expression" dxfId="5101" priority="115">
      <formula>AND(TODAY()&gt;=$L$27,AUJOURDHUI&lt;=$O$27)</formula>
    </cfRule>
  </conditionalFormatting>
  <conditionalFormatting sqref="D12">
    <cfRule type="expression" dxfId="5100" priority="219">
      <formula>AND(TODAY()&gt;=D11,TODAY()&lt;=D12-1)</formula>
    </cfRule>
  </conditionalFormatting>
  <conditionalFormatting sqref="E12">
    <cfRule type="expression" dxfId="5099" priority="246">
      <formula>AND(TODAY()&gt;=$E$11,TODAY()&lt;=$E$12-1)</formula>
    </cfRule>
  </conditionalFormatting>
  <conditionalFormatting sqref="F12">
    <cfRule type="expression" dxfId="5098" priority="390">
      <formula>AND(TODAY()&gt;=$F$11,TODAY()&lt;=$F$12-1)</formula>
    </cfRule>
  </conditionalFormatting>
  <conditionalFormatting sqref="G12">
    <cfRule type="expression" dxfId="5097" priority="153">
      <formula>AND(TODAY()&gt;=$G$11,TODAY()&lt;=$G$12-1)</formula>
    </cfRule>
  </conditionalFormatting>
  <conditionalFormatting sqref="H12">
    <cfRule type="expression" dxfId="5096" priority="108">
      <formula>AND(TODAY()&gt;=$H$11,TODAY()&lt;=$H$12-1)</formula>
    </cfRule>
  </conditionalFormatting>
  <conditionalFormatting sqref="I12">
    <cfRule type="expression" dxfId="5095" priority="107">
      <formula>AND(TODAY()&gt;=$I$11,TODAY()&lt;=$I$12-1)</formula>
    </cfRule>
  </conditionalFormatting>
  <conditionalFormatting sqref="E4:F4">
    <cfRule type="expression" dxfId="5094" priority="82">
      <formula>$E$4&lt;&gt;""</formula>
    </cfRule>
    <cfRule type="expression" dxfId="5093" priority="83">
      <formula>$E$4=""</formula>
    </cfRule>
  </conditionalFormatting>
  <conditionalFormatting sqref="M4:N4">
    <cfRule type="expression" dxfId="5092" priority="61">
      <formula>$M$4&lt;&gt;""</formula>
    </cfRule>
    <cfRule type="expression" dxfId="5091" priority="78">
      <formula>Q4=TODAY()</formula>
    </cfRule>
    <cfRule type="expression" dxfId="5090" priority="80">
      <formula>OR(D27&lt;=TODAY()-2,Q5&lt;=TODAY()-2)</formula>
    </cfRule>
    <cfRule type="expression" dxfId="5089" priority="81">
      <formula>OR($E$21+$G$21+$I$21=$I$20,$E$26+$G$26+$I$26=$I$20,TODAY()&gt;=$D$27-2)</formula>
    </cfRule>
  </conditionalFormatting>
  <conditionalFormatting sqref="M17:N17">
    <cfRule type="expression" dxfId="5088" priority="68">
      <formula>$M$17&lt;&gt;""</formula>
    </cfRule>
    <cfRule type="expression" dxfId="5087" priority="73">
      <formula>OR(L15&lt;=TODAY()-2,Q17&lt;=TODAY()-2)</formula>
    </cfRule>
    <cfRule type="expression" dxfId="5086" priority="75">
      <formula>$M$16&lt;&gt;""</formula>
    </cfRule>
    <cfRule type="expression" dxfId="5085" priority="77">
      <formula>OR($M$9+$O$9+$Q$9=$Q$8,$M$14+$O$14+$Q$14=$Q$8,TODAY()&gt;=$L$15-2)</formula>
    </cfRule>
  </conditionalFormatting>
  <conditionalFormatting sqref="E17">
    <cfRule type="expression" dxfId="5084" priority="64">
      <formula>$E17&lt;&gt;""</formula>
    </cfRule>
    <cfRule type="expression" dxfId="5083" priority="76">
      <formula>$E$16&lt;&gt;""</formula>
    </cfRule>
  </conditionalFormatting>
  <conditionalFormatting sqref="E16:F16">
    <cfRule type="expression" dxfId="5082" priority="63">
      <formula>E16&lt;&gt;""</formula>
    </cfRule>
    <cfRule type="expression" dxfId="5081" priority="66">
      <formula>OR($E$9+$G$9+$I$9=$G$8,$E$14+$G$14+$I$14=$I$8,TODAY()&gt;=$D$15-2)</formula>
    </cfRule>
    <cfRule type="expression" dxfId="5080" priority="71">
      <formula>$I$16=TODAY()</formula>
    </cfRule>
    <cfRule type="expression" dxfId="5079" priority="72">
      <formula>OR(D15&lt;=TODAY()-2,I17&lt;=TODAY()-2)</formula>
    </cfRule>
  </conditionalFormatting>
  <conditionalFormatting sqref="M16:N16">
    <cfRule type="expression" dxfId="5078" priority="62">
      <formula>$M$16&lt;&gt;""</formula>
    </cfRule>
    <cfRule type="expression" dxfId="5077" priority="67">
      <formula>Q16=TODAY()</formula>
    </cfRule>
    <cfRule type="expression" dxfId="5076" priority="69">
      <formula>OR(L15&lt;=TODAY()-2,Q17&lt;=TODAY()-2)</formula>
    </cfRule>
    <cfRule type="expression" dxfId="5075" priority="70">
      <formula>OR($M$9+$O$9+$Q$9=$Q$8,$M$14+$O$14+$Q$14=$Q$8,TODAY()&gt;=$L$27-2)</formula>
    </cfRule>
  </conditionalFormatting>
  <conditionalFormatting sqref="E17:F17">
    <cfRule type="expression" dxfId="5074" priority="65">
      <formula>OR(D15&lt;=TODAY()-2,I17&lt;=TODAY()-2)</formula>
    </cfRule>
    <cfRule type="expression" dxfId="5073" priority="74">
      <formula>OR($E$9+$G$9+$I$9=$I$8,$E$14+$G$14+$I$14=$I$8,TODAY()&gt;=$D$15-2)</formula>
    </cfRule>
  </conditionalFormatting>
  <conditionalFormatting sqref="Q4:Q5">
    <cfRule type="expression" dxfId="5072" priority="47">
      <formula>AND($Q$5&lt;&gt;"",TODAY()&gt;=$Q$5,$Q4="")</formula>
    </cfRule>
    <cfRule type="timePeriod" dxfId="5071" priority="54" timePeriod="tomorrow">
      <formula>FLOOR(Q4,1)=TODAY()+1</formula>
    </cfRule>
  </conditionalFormatting>
  <conditionalFormatting sqref="I16:I17">
    <cfRule type="expression" dxfId="5070" priority="45">
      <formula>AND($I$17&lt;&gt;"",TODAY()&gt;=$I$17,I16="")</formula>
    </cfRule>
    <cfRule type="timePeriod" dxfId="5069" priority="56" timePeriod="tomorrow">
      <formula>FLOOR(I16,1)=TODAY()+1</formula>
    </cfRule>
  </conditionalFormatting>
  <conditionalFormatting sqref="I4">
    <cfRule type="expression" dxfId="5068" priority="40">
      <formula>$I$5&lt;&gt;""</formula>
    </cfRule>
    <cfRule type="expression" dxfId="5067" priority="41">
      <formula>$I$5&lt;&gt;""</formula>
    </cfRule>
  </conditionalFormatting>
  <conditionalFormatting sqref="Q16:Q17">
    <cfRule type="expression" dxfId="5066" priority="51">
      <formula>AND($Q$17&lt;&gt;"",TODAY()&gt;=$Q$17,$Q16="")</formula>
    </cfRule>
    <cfRule type="timePeriod" dxfId="5065" priority="52" timePeriod="tomorrow">
      <formula>FLOOR(Q16,1)=TODAY()+1</formula>
    </cfRule>
  </conditionalFormatting>
  <conditionalFormatting sqref="M6:Q6">
    <cfRule type="expression" dxfId="5064" priority="35">
      <formula>AND($P$7="",L6&lt;&gt;"",M6="")</formula>
    </cfRule>
  </conditionalFormatting>
  <conditionalFormatting sqref="I30">
    <cfRule type="cellIs" dxfId="5063" priority="3" operator="lessThan">
      <formula>1</formula>
    </cfRule>
  </conditionalFormatting>
  <conditionalFormatting sqref="G32:H33">
    <cfRule type="timePeriod" dxfId="5062" priority="12" timePeriod="today">
      <formula>FLOOR(G32,1)=TODAY()</formula>
    </cfRule>
  </conditionalFormatting>
  <conditionalFormatting sqref="Q30">
    <cfRule type="cellIs" dxfId="5061" priority="7" operator="lessThan">
      <formula>1</formula>
    </cfRule>
    <cfRule type="expression" dxfId="5060" priority="11">
      <formula>M30</formula>
    </cfRule>
  </conditionalFormatting>
  <conditionalFormatting sqref="O32:P32">
    <cfRule type="timePeriod" dxfId="5059" priority="10" timePeriod="today">
      <formula>FLOOR(O32,1)=TODAY()</formula>
    </cfRule>
  </conditionalFormatting>
  <conditionalFormatting sqref="O33:P33">
    <cfRule type="timePeriod" dxfId="5058" priority="9" timePeriod="today">
      <formula>FLOOR(O33,1)=TODAY()</formula>
    </cfRule>
  </conditionalFormatting>
  <conditionalFormatting sqref="Q29">
    <cfRule type="cellIs" dxfId="5057" priority="8" operator="lessThan">
      <formula>1</formula>
    </cfRule>
  </conditionalFormatting>
  <conditionalFormatting sqref="Q32">
    <cfRule type="cellIs" dxfId="5056" priority="6" operator="lessThan">
      <formula>1</formula>
    </cfRule>
  </conditionalFormatting>
  <conditionalFormatting sqref="Q33">
    <cfRule type="cellIs" dxfId="5055" priority="5" operator="lessThan">
      <formula>1</formula>
    </cfRule>
  </conditionalFormatting>
  <conditionalFormatting sqref="I29">
    <cfRule type="cellIs" dxfId="5054" priority="4" operator="lessThan">
      <formula>1</formula>
    </cfRule>
  </conditionalFormatting>
  <conditionalFormatting sqref="I32">
    <cfRule type="cellIs" dxfId="5053" priority="2" operator="lessThan">
      <formula>1</formula>
    </cfRule>
  </conditionalFormatting>
  <conditionalFormatting sqref="I33">
    <cfRule type="cellIs" dxfId="5052" priority="1" operator="lessThan">
      <formula>1</formula>
    </cfRule>
  </conditionalFormatting>
  <dataValidations count="2">
    <dataValidation type="list" allowBlank="1" showInputMessage="1" showErrorMessage="1" sqref="E5:F5 M5:N5 E17:F17 M17:N17" xr:uid="{C2C4069A-A92F-417F-9768-264FA1336A94}">
      <formula1>Mâles</formula1>
    </dataValidation>
    <dataValidation type="list" allowBlank="1" showInputMessage="1" showErrorMessage="1" sqref="E4:F4 M4:N4 E16:F16 M16:N16" xr:uid="{47BC3EE1-9B2D-420C-9C87-3839D9D23AAF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22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DDD9E5-8F0E-4E31-85A4-51919CF120B1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86C04F39-9615-4331-876C-99AAA74DCA0D}">
          <x14:formula1>
            <xm:f>Liste!$G$2:$G$6</xm:f>
          </x14:formula1>
          <xm:sqref>F9 N9 N21 F21</xm:sqref>
        </x14:dataValidation>
        <x14:dataValidation type="list" allowBlank="1" showInputMessage="1" showErrorMessage="1" xr:uid="{24C4C6A8-4D62-4DB2-B492-CC5CF59E6A41}">
          <x14:formula1>
            <xm:f>Liste!$F$2:$F$6</xm:f>
          </x14:formula1>
          <xm:sqref>H9 P9 P21 H21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4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M13" sqref="M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5051" priority="411" timePeriod="today">
      <formula>FLOOR(F7,1)=TODAY()</formula>
    </cfRule>
  </conditionalFormatting>
  <conditionalFormatting sqref="F19">
    <cfRule type="timePeriod" dxfId="5050" priority="410" timePeriod="today">
      <formula>FLOOR(F19,1)=TODAY()</formula>
    </cfRule>
  </conditionalFormatting>
  <conditionalFormatting sqref="D38 G38">
    <cfRule type="timePeriod" dxfId="5049" priority="409" timePeriod="today">
      <formula>FLOOR(D38,1)=TODAY()</formula>
    </cfRule>
  </conditionalFormatting>
  <conditionalFormatting sqref="D49 G49 E44:F44 D42:E42 F41 H41">
    <cfRule type="timePeriod" dxfId="5048" priority="406" timePeriod="today">
      <formula>FLOOR(D41,1)=TODAY()</formula>
    </cfRule>
  </conditionalFormatting>
  <conditionalFormatting sqref="H41:I41">
    <cfRule type="expression" dxfId="5047" priority="405">
      <formula>D41</formula>
    </cfRule>
  </conditionalFormatting>
  <conditionalFormatting sqref="D41">
    <cfRule type="timePeriod" dxfId="5046" priority="404" timePeriod="today">
      <formula>FLOOR(D41,1)=TODAY()</formula>
    </cfRule>
  </conditionalFormatting>
  <conditionalFormatting sqref="N7">
    <cfRule type="timePeriod" dxfId="5045" priority="403" timePeriod="today">
      <formula>FLOOR(N7,1)=TODAY()</formula>
    </cfRule>
  </conditionalFormatting>
  <conditionalFormatting sqref="N19">
    <cfRule type="timePeriod" dxfId="5044" priority="402" timePeriod="today">
      <formula>FLOOR(N19,1)=TODAY()</formula>
    </cfRule>
  </conditionalFormatting>
  <conditionalFormatting sqref="Q20">
    <cfRule type="expression" dxfId="5043" priority="401">
      <formula>O20=(M21+O21+Q21)</formula>
    </cfRule>
  </conditionalFormatting>
  <conditionalFormatting sqref="D7">
    <cfRule type="timePeriod" dxfId="5042" priority="287" timePeriod="today">
      <formula>FLOOR(D7,1)=TODAY()</formula>
    </cfRule>
    <cfRule type="expression" dxfId="5041" priority="391">
      <formula>AND(D7&gt;=TODAY(),D7&lt;=TODAY()+1)</formula>
    </cfRule>
  </conditionalFormatting>
  <conditionalFormatting sqref="D7:E7">
    <cfRule type="expression" dxfId="5040" priority="247">
      <formula>$H7&lt;&gt;""</formula>
    </cfRule>
    <cfRule type="expression" dxfId="5039" priority="400">
      <formula>AND(TODAY()&gt;=$D$6+4,$H$7&lt;&gt;"")</formula>
    </cfRule>
  </conditionalFormatting>
  <conditionalFormatting sqref="D8:E8">
    <cfRule type="expression" dxfId="5038" priority="390">
      <formula>$I8&lt;&gt;""</formula>
    </cfRule>
    <cfRule type="timePeriod" dxfId="5037" priority="396" timePeriod="today">
      <formula>FLOOR(D8,1)=TODAY()</formula>
    </cfRule>
    <cfRule type="expression" dxfId="5036" priority="397">
      <formula>AND(D8&gt;=TODAY(),D8&lt;=TODAY()+1)</formula>
    </cfRule>
    <cfRule type="expression" dxfId="5035" priority="398">
      <formula>$H$7&lt;&gt;""</formula>
    </cfRule>
    <cfRule type="expression" dxfId="5034" priority="399">
      <formula>($E$9+$G$9+$I$9)=$G$8</formula>
    </cfRule>
  </conditionalFormatting>
  <conditionalFormatting sqref="E10:F10">
    <cfRule type="expression" dxfId="5033" priority="216">
      <formula>AND(SUM(E9,G9,I9)&lt;&gt;0,SUM(E9,G9,I9)=G8)</formula>
    </cfRule>
    <cfRule type="expression" dxfId="5032" priority="392">
      <formula>$H10&lt;&gt;""</formula>
    </cfRule>
    <cfRule type="timePeriod" dxfId="5031" priority="393" timePeriod="today">
      <formula>FLOOR(E10,1)=TODAY()</formula>
    </cfRule>
    <cfRule type="expression" dxfId="5030" priority="394">
      <formula>AND(E10&gt;=TODAY(),E10&lt;=TODAY()+1)</formula>
    </cfRule>
    <cfRule type="expression" dxfId="5029" priority="395">
      <formula>$I$8&lt;&gt;""</formula>
    </cfRule>
  </conditionalFormatting>
  <conditionalFormatting sqref="D12:I12">
    <cfRule type="timePeriod" dxfId="5028" priority="103" timePeriod="tomorrow">
      <formula>FLOOR(D12,1)=TODAY()+1</formula>
    </cfRule>
    <cfRule type="expression" dxfId="5027" priority="104">
      <formula>D$13&lt;&gt;""</formula>
    </cfRule>
    <cfRule type="expression" dxfId="5026" priority="105">
      <formula>D$12&lt;=TODAY()</formula>
    </cfRule>
  </conditionalFormatting>
  <conditionalFormatting sqref="D13:I13">
    <cfRule type="expression" dxfId="5025" priority="153">
      <formula>AND(D11&lt;&gt;"",YEAR($D11)=2019)</formula>
    </cfRule>
    <cfRule type="expression" dxfId="5024" priority="246">
      <formula>AND(D11&lt;&gt;"",YEAR($D11)=2020)</formula>
    </cfRule>
    <cfRule type="expression" dxfId="5023" priority="385">
      <formula>AND($D$11&lt;&gt;"",YEAR($D11)=2021)</formula>
    </cfRule>
    <cfRule type="expression" dxfId="5022" priority="386">
      <formula>AND(D11&lt;&gt;"",YEAR($D11)=2022)</formula>
    </cfRule>
    <cfRule type="expression" dxfId="5021" priority="387">
      <formula>AND(D11&lt;&gt;"",YEAR($D11)=2023)</formula>
    </cfRule>
    <cfRule type="expression" dxfId="5020" priority="388">
      <formula>AND(D11&lt;&gt;"",YEAR($D11)=2018)</formula>
    </cfRule>
  </conditionalFormatting>
  <conditionalFormatting sqref="D15">
    <cfRule type="expression" dxfId="5019" priority="120">
      <formula>AND(D15&gt;=TODAY(),D15&lt;=TODAY()+2)</formula>
    </cfRule>
    <cfRule type="expression" dxfId="5018" priority="145">
      <formula>AND(TODAY()&gt;=$H$10+6,TODAY()&lt;=$D$15-2)</formula>
    </cfRule>
  </conditionalFormatting>
  <conditionalFormatting sqref="I15">
    <cfRule type="cellIs" dxfId="5017" priority="295" operator="lessThan">
      <formula>1</formula>
    </cfRule>
  </conditionalFormatting>
  <conditionalFormatting sqref="I15">
    <cfRule type="expression" dxfId="5016" priority="384">
      <formula>IF(AND(E14="",G14="",I14="",(D11:I11)=""),"",IF(E14+G14+I14&lt;&gt;SUM(D11:I11),G15&lt;=TODAY()))</formula>
    </cfRule>
  </conditionalFormatting>
  <conditionalFormatting sqref="H7:I7">
    <cfRule type="expression" dxfId="5015" priority="381">
      <formula>$D8&lt;&gt;""</formula>
    </cfRule>
    <cfRule type="expression" dxfId="5014" priority="382">
      <formula>AND(H7="",D7&lt;&gt;"",D7&lt;=TODAY())</formula>
    </cfRule>
    <cfRule type="timePeriod" dxfId="5013" priority="383" timePeriod="today">
      <formula>FLOOR(H7,1)=TODAY()</formula>
    </cfRule>
  </conditionalFormatting>
  <conditionalFormatting sqref="I8">
    <cfRule type="expression" dxfId="5012" priority="380">
      <formula>G8=(E9+G9+I9)</formula>
    </cfRule>
  </conditionalFormatting>
  <conditionalFormatting sqref="H10">
    <cfRule type="expression" dxfId="5011" priority="376">
      <formula>(E9+G9+I9)=G8</formula>
    </cfRule>
  </conditionalFormatting>
  <conditionalFormatting sqref="H10:I10">
    <cfRule type="expression" dxfId="5010" priority="377">
      <formula>AND(H10="",E10&lt;&gt;"",E10&lt;=TODAY())</formula>
    </cfRule>
    <cfRule type="notContainsBlanks" dxfId="5009" priority="378">
      <formula>LEN(TRIM(H10))&gt;0</formula>
    </cfRule>
    <cfRule type="expression" dxfId="5008" priority="379">
      <formula>E10=TODAY()</formula>
    </cfRule>
  </conditionalFormatting>
  <conditionalFormatting sqref="D19">
    <cfRule type="timePeriod" dxfId="5007" priority="285" timePeriod="today">
      <formula>FLOOR(D19,1)=TODAY()</formula>
    </cfRule>
    <cfRule type="expression" dxfId="5006" priority="363">
      <formula>AND(D19&gt;=TODAY(),D19&lt;=TODAY()+1)</formula>
    </cfRule>
  </conditionalFormatting>
  <conditionalFormatting sqref="D19:E19">
    <cfRule type="expression" dxfId="5005" priority="277">
      <formula>$H19&lt;&gt;""</formula>
    </cfRule>
    <cfRule type="expression" dxfId="5004" priority="371">
      <formula>AND(TODAY()&gt;=$D$18+4,$H$19&lt;&gt;"")</formula>
    </cfRule>
  </conditionalFormatting>
  <conditionalFormatting sqref="D20">
    <cfRule type="expression" dxfId="5003" priority="370">
      <formula>AND(D20&gt;=TODAY(),D20&lt;=TODAY()+1)</formula>
    </cfRule>
  </conditionalFormatting>
  <conditionalFormatting sqref="D20:E20">
    <cfRule type="expression" dxfId="5002" priority="368">
      <formula>$I20&lt;&gt;""</formula>
    </cfRule>
    <cfRule type="timePeriod" dxfId="5001" priority="369" timePeriod="today">
      <formula>FLOOR(D20,1)=TODAY()</formula>
    </cfRule>
    <cfRule type="expression" dxfId="5000" priority="372">
      <formula>$H$19&lt;&gt;""</formula>
    </cfRule>
    <cfRule type="expression" dxfId="4999" priority="373">
      <formula>($E$21+$G$21+$I$21)=$G$20</formula>
    </cfRule>
  </conditionalFormatting>
  <conditionalFormatting sqref="E22:F22">
    <cfRule type="expression" dxfId="4998" priority="294">
      <formula>AND(SUM(E21,G21,I21)&lt;&gt;0,SUM(E21,G21,I21)=G20)</formula>
    </cfRule>
    <cfRule type="expression" dxfId="4997" priority="364">
      <formula>$H22&lt;&gt;""</formula>
    </cfRule>
    <cfRule type="timePeriod" dxfId="4996" priority="365" timePeriod="today">
      <formula>FLOOR(E22,1)=TODAY()</formula>
    </cfRule>
    <cfRule type="expression" dxfId="4995" priority="366">
      <formula>AND(E22&gt;=TODAY(),E22&lt;=TODAY()+1)</formula>
    </cfRule>
    <cfRule type="expression" dxfId="4994" priority="367">
      <formula>$I$20&lt;&gt;""</formula>
    </cfRule>
  </conditionalFormatting>
  <conditionalFormatting sqref="D24:I24">
    <cfRule type="timePeriod" dxfId="4993" priority="127" timePeriod="tomorrow">
      <formula>FLOOR(D24,1)=TODAY()+1</formula>
    </cfRule>
    <cfRule type="expression" dxfId="4992" priority="132">
      <formula>D$24&lt;=TODAY()</formula>
    </cfRule>
  </conditionalFormatting>
  <conditionalFormatting sqref="D24:I24">
    <cfRule type="expression" dxfId="4991" priority="97">
      <formula>D$25&lt;&gt;""</formula>
    </cfRule>
  </conditionalFormatting>
  <conditionalFormatting sqref="D25:I25">
    <cfRule type="expression" dxfId="4990" priority="184">
      <formula>AND(D23&lt;&gt;"",YEAR($D23)=2018)</formula>
    </cfRule>
    <cfRule type="expression" dxfId="4989" priority="251">
      <formula>AND(D23&lt;&gt;"",YEAR($D23)=2019)</formula>
    </cfRule>
    <cfRule type="expression" dxfId="4988" priority="358">
      <formula>AND(D23&lt;&gt;"",YEAR($D23)=2020)</formula>
    </cfRule>
    <cfRule type="expression" dxfId="4987" priority="359">
      <formula>AND(D23&lt;&gt;"",YEAR($D23)=2021)</formula>
    </cfRule>
    <cfRule type="expression" dxfId="4986" priority="360">
      <formula>AND(D23&lt;&gt;"",YEAR($D23)=2022)</formula>
    </cfRule>
    <cfRule type="expression" dxfId="4985" priority="361">
      <formula>AND(D23&lt;&gt;"",YEAR($D23)=2023)</formula>
    </cfRule>
  </conditionalFormatting>
  <conditionalFormatting sqref="D27">
    <cfRule type="expression" dxfId="4984" priority="118">
      <formula>AND(D27&gt;=TODAY(),D27&lt;=TODAY()+2)</formula>
    </cfRule>
    <cfRule type="expression" dxfId="4983" priority="129">
      <formula>AND(TODAY()&gt;=$H$22+6,TODAY()&lt;=$D$27-2)</formula>
    </cfRule>
  </conditionalFormatting>
  <conditionalFormatting sqref="H19">
    <cfRule type="timePeriod" dxfId="4982" priority="356" timePeriod="today">
      <formula>FLOOR(H19,1)=TODAY()</formula>
    </cfRule>
  </conditionalFormatting>
  <conditionalFormatting sqref="H19:I19">
    <cfRule type="expression" dxfId="4981" priority="354">
      <formula>$D20&lt;&gt;""</formula>
    </cfRule>
    <cfRule type="expression" dxfId="4980" priority="355">
      <formula>AND(H19="",D19&lt;&gt;"",D19&lt;=TODAY())</formula>
    </cfRule>
  </conditionalFormatting>
  <conditionalFormatting sqref="I20">
    <cfRule type="expression" dxfId="4979" priority="353">
      <formula>G20=(E21+G21+I21)</formula>
    </cfRule>
  </conditionalFormatting>
  <conditionalFormatting sqref="H22:I22">
    <cfRule type="expression" dxfId="4978" priority="349">
      <formula>(E21+G21+I21)=G20</formula>
    </cfRule>
    <cfRule type="expression" dxfId="4977" priority="350">
      <formula>AND(H22="",E22&lt;&gt;"",E22&lt;=TODAY())</formula>
    </cfRule>
    <cfRule type="notContainsBlanks" dxfId="4976" priority="351">
      <formula>LEN(TRIM(H22))&gt;0</formula>
    </cfRule>
    <cfRule type="expression" dxfId="4975" priority="352">
      <formula>E22=TODAY()</formula>
    </cfRule>
  </conditionalFormatting>
  <conditionalFormatting sqref="I27">
    <cfRule type="cellIs" dxfId="4974" priority="347" operator="lessThan">
      <formula>1</formula>
    </cfRule>
  </conditionalFormatting>
  <conditionalFormatting sqref="I27">
    <cfRule type="expression" dxfId="4973" priority="348">
      <formula>IF(AND(E26="",G26="",I26="",(D23:I23)=""),"",IF(E26+G26+I26&lt;&gt;SUM(D23:I23),G27&lt;=TODAY()))</formula>
    </cfRule>
  </conditionalFormatting>
  <conditionalFormatting sqref="L7">
    <cfRule type="timePeriod" dxfId="4972" priority="284" timePeriod="today">
      <formula>FLOOR(L7,1)=TODAY()</formula>
    </cfRule>
    <cfRule type="expression" dxfId="4971" priority="293">
      <formula>AND(L7&gt;=TODAY(),L7&lt;=TODAY()+1)</formula>
    </cfRule>
  </conditionalFormatting>
  <conditionalFormatting sqref="L7:M7">
    <cfRule type="expression" dxfId="4970" priority="278">
      <formula>$P7&lt;&gt;""</formula>
    </cfRule>
    <cfRule type="expression" dxfId="4969" priority="343">
      <formula>AND(TODAY()&gt;=$L$6+4,$P$7&lt;&gt;"")</formula>
    </cfRule>
  </conditionalFormatting>
  <conditionalFormatting sqref="L8">
    <cfRule type="expression" dxfId="4968" priority="342">
      <formula>AND(L8&gt;=TODAY(),L8&lt;=TODAY()+1)</formula>
    </cfRule>
  </conditionalFormatting>
  <conditionalFormatting sqref="L8:M8">
    <cfRule type="expression" dxfId="4967" priority="340">
      <formula>$Q$8&lt;&gt;""</formula>
    </cfRule>
    <cfRule type="timePeriod" dxfId="4966" priority="341" timePeriod="today">
      <formula>FLOOR(L8,1)=TODAY()</formula>
    </cfRule>
    <cfRule type="expression" dxfId="4965" priority="344">
      <formula>$P$7&lt;&gt;""</formula>
    </cfRule>
    <cfRule type="expression" dxfId="4964" priority="345">
      <formula>($M$9+$O$9+$Q$9)=$O$8</formula>
    </cfRule>
  </conditionalFormatting>
  <conditionalFormatting sqref="M10:N10">
    <cfRule type="expression" dxfId="4963" priority="291">
      <formula>"ET(SOMME(M8;O8;Q8)&lt;&gt;0;SOMME(M8;O8;Q9)=O7)  "</formula>
    </cfRule>
    <cfRule type="expression" dxfId="4962" priority="336">
      <formula>$P10&lt;&gt;""</formula>
    </cfRule>
    <cfRule type="timePeriod" dxfId="4961" priority="337" timePeriod="today">
      <formula>FLOOR(M10,1)=TODAY()</formula>
    </cfRule>
    <cfRule type="expression" dxfId="4960" priority="338">
      <formula>AND(M10&gt;=TODAY(),M10&lt;=TODAY()+1)</formula>
    </cfRule>
    <cfRule type="expression" dxfId="4959" priority="339">
      <formula>$Q$8&lt;&gt;""</formula>
    </cfRule>
  </conditionalFormatting>
  <conditionalFormatting sqref="L13:Q13">
    <cfRule type="expression" dxfId="4958" priority="173">
      <formula>AND(L11&lt;&gt;"",YEAR($L11)=2018)</formula>
    </cfRule>
    <cfRule type="expression" dxfId="4957" priority="233">
      <formula>AND(L11&lt;&gt;"",YEAR($L11)=2019)</formula>
    </cfRule>
    <cfRule type="expression" dxfId="4956" priority="332">
      <formula>AND(L11&lt;&gt;"",YEAR($L11)=2020)</formula>
    </cfRule>
    <cfRule type="expression" dxfId="4955" priority="333">
      <formula>AND(L11&lt;&gt;"",YEAR($L11)=2021)</formula>
    </cfRule>
    <cfRule type="expression" dxfId="4954" priority="334">
      <formula>AND(L11&lt;&gt;"",YEAR($L11)=2022)</formula>
    </cfRule>
    <cfRule type="expression" dxfId="4953" priority="335">
      <formula>AND(L11&lt;&gt;"",YEAR($L11)=2023)</formula>
    </cfRule>
  </conditionalFormatting>
  <conditionalFormatting sqref="L15">
    <cfRule type="expression" dxfId="4952" priority="119">
      <formula>AND(L15&gt;=TODAY(),L15&lt;=TODAY()+2)</formula>
    </cfRule>
    <cfRule type="expression" dxfId="4951" priority="133">
      <formula>AND(TODAY()&gt;=$P$10+6,TODAY()&lt;=$L$15-2)</formula>
    </cfRule>
  </conditionalFormatting>
  <conditionalFormatting sqref="P7">
    <cfRule type="timePeriod" dxfId="4950" priority="330" timePeriod="today">
      <formula>FLOOR(P7,1)=TODAY()</formula>
    </cfRule>
  </conditionalFormatting>
  <conditionalFormatting sqref="P7:Q7">
    <cfRule type="expression" dxfId="4949" priority="328">
      <formula>$L8&lt;&gt;""</formula>
    </cfRule>
    <cfRule type="expression" dxfId="4948" priority="329">
      <formula>AND(P7="",L7&lt;&gt;"",L7&lt;=TODAY())</formula>
    </cfRule>
  </conditionalFormatting>
  <conditionalFormatting sqref="Q8">
    <cfRule type="expression" dxfId="4947" priority="327">
      <formula>O8=(M9+O9+Q9)</formula>
    </cfRule>
  </conditionalFormatting>
  <conditionalFormatting sqref="P10:Q10">
    <cfRule type="expression" dxfId="4946" priority="323">
      <formula>(M9+O9+Q9)=O8</formula>
    </cfRule>
    <cfRule type="expression" dxfId="4945" priority="324">
      <formula>AND(P10="",M10&lt;&gt;"",M10&lt;=TODAY())</formula>
    </cfRule>
    <cfRule type="notContainsBlanks" dxfId="4944" priority="325">
      <formula>LEN(TRIM(P10))&gt;0</formula>
    </cfRule>
    <cfRule type="expression" dxfId="4943" priority="326">
      <formula>M10=TODAY()</formula>
    </cfRule>
  </conditionalFormatting>
  <conditionalFormatting sqref="Q15">
    <cfRule type="cellIs" dxfId="4942" priority="321" operator="lessThan">
      <formula>1</formula>
    </cfRule>
  </conditionalFormatting>
  <conditionalFormatting sqref="Q15">
    <cfRule type="expression" dxfId="4941" priority="322">
      <formula>IF(AND(M14="",O14="",Q14="",(L11:Q11)=""),"",IF(M14+O14+Q14&lt;&gt;SUM(L11:Q11),O15&lt;=TODAY()))</formula>
    </cfRule>
  </conditionalFormatting>
  <conditionalFormatting sqref="L19">
    <cfRule type="timePeriod" dxfId="4940" priority="283" timePeriod="today">
      <formula>FLOOR(L19,1)=TODAY()</formula>
    </cfRule>
    <cfRule type="expression" dxfId="4939" priority="290">
      <formula>AND(L19&gt;=TODAY(),L19&lt;=TODAY()+1)</formula>
    </cfRule>
  </conditionalFormatting>
  <conditionalFormatting sqref="L19:M19">
    <cfRule type="expression" dxfId="4938" priority="276">
      <formula>$P19&lt;&gt;""</formula>
    </cfRule>
    <cfRule type="expression" dxfId="4937" priority="317">
      <formula>AND(TODAY()&gt;=$L$18+4,$P$19&lt;&gt;"")</formula>
    </cfRule>
  </conditionalFormatting>
  <conditionalFormatting sqref="L20:M20">
    <cfRule type="expression" dxfId="4936" priority="314">
      <formula>$Q20&lt;&gt;""</formula>
    </cfRule>
    <cfRule type="timePeriod" dxfId="4935" priority="315" timePeriod="today">
      <formula>FLOOR(L20,1)=TODAY()</formula>
    </cfRule>
    <cfRule type="expression" dxfId="4934" priority="316">
      <formula>AND(L20&gt;=TODAY(),L20&lt;=TODAY()+1)</formula>
    </cfRule>
    <cfRule type="expression" dxfId="4933" priority="318">
      <formula>$P$19&lt;&gt;""</formula>
    </cfRule>
    <cfRule type="expression" dxfId="4932" priority="319">
      <formula>($M$21+$O$21+$Q$21)=$O$20</formula>
    </cfRule>
  </conditionalFormatting>
  <conditionalFormatting sqref="M22:N22">
    <cfRule type="expression" dxfId="4931" priority="288">
      <formula>AND(SUM(M21,O21,Q21)&lt;&gt;0,SUM(M21,O21,Q21)=O20)</formula>
    </cfRule>
    <cfRule type="expression" dxfId="4930" priority="310">
      <formula>$P22&lt;&gt;""</formula>
    </cfRule>
    <cfRule type="timePeriod" dxfId="4929" priority="311" timePeriod="today">
      <formula>FLOOR(M22,1)=TODAY()</formula>
    </cfRule>
    <cfRule type="expression" dxfId="4928" priority="312">
      <formula>AND(M22&gt;=TODAY(),M22&lt;=TODAY()+1)</formula>
    </cfRule>
    <cfRule type="expression" dxfId="4927" priority="313">
      <formula>$Q$20&lt;&gt;""</formula>
    </cfRule>
  </conditionalFormatting>
  <conditionalFormatting sqref="L25:Q25">
    <cfRule type="expression" dxfId="4926" priority="147">
      <formula>AND(L23&lt;&gt;"",YEAR($L23)=2023)</formula>
    </cfRule>
    <cfRule type="expression" dxfId="4925" priority="220">
      <formula>AND(L23&lt;&gt;"",YEAR($L23)=2022)</formula>
    </cfRule>
    <cfRule type="expression" dxfId="4924" priority="306">
      <formula>AND(L23&lt;&gt;"",YEAR($L23)=2021)</formula>
    </cfRule>
    <cfRule type="expression" dxfId="4923" priority="307">
      <formula>AND(L23&lt;&gt;"",YEAR($L23)=2020)</formula>
    </cfRule>
    <cfRule type="expression" dxfId="4922" priority="308">
      <formula>AND(L23&lt;&gt;"",YEAR($L23)=2019)</formula>
    </cfRule>
    <cfRule type="expression" dxfId="4921" priority="309">
      <formula>AND(L23&lt;&gt;"",YEAR($L23)=2018)</formula>
    </cfRule>
  </conditionalFormatting>
  <conditionalFormatting sqref="L27">
    <cfRule type="expression" dxfId="4920" priority="121">
      <formula>AND(L27&gt;=TODAY(),L27&lt;=TODAY()+2)</formula>
    </cfRule>
    <cfRule type="expression" dxfId="4919" priority="169">
      <formula>AND(TODAY()&gt;=$P$22+6,TODAY()&lt;=$L$27-2)</formula>
    </cfRule>
  </conditionalFormatting>
  <conditionalFormatting sqref="P19">
    <cfRule type="timePeriod" dxfId="4918" priority="304" timePeriod="today">
      <formula>FLOOR(P19,1)=TODAY()</formula>
    </cfRule>
  </conditionalFormatting>
  <conditionalFormatting sqref="P19:Q19">
    <cfRule type="expression" dxfId="4917" priority="302">
      <formula>$L20&lt;&gt;""</formula>
    </cfRule>
    <cfRule type="expression" dxfId="4916" priority="303">
      <formula>AND(P19="",L19&lt;&gt;"",L19&lt;=TODAY())</formula>
    </cfRule>
  </conditionalFormatting>
  <conditionalFormatting sqref="P22:Q22">
    <cfRule type="expression" dxfId="4915" priority="298">
      <formula>(M21+O21+Q21)=O20</formula>
    </cfRule>
    <cfRule type="expression" dxfId="4914" priority="299">
      <formula>AND(P22="",M22&lt;&gt;"",M22&lt;=TODAY())</formula>
    </cfRule>
    <cfRule type="notContainsBlanks" dxfId="4913" priority="300">
      <formula>LEN(TRIM(P22))&gt;0</formula>
    </cfRule>
    <cfRule type="expression" dxfId="4912" priority="301">
      <formula>M22=TODAY()</formula>
    </cfRule>
  </conditionalFormatting>
  <conditionalFormatting sqref="Q27">
    <cfRule type="cellIs" dxfId="4911" priority="296" operator="lessThan">
      <formula>1</formula>
    </cfRule>
  </conditionalFormatting>
  <conditionalFormatting sqref="Q27">
    <cfRule type="expression" dxfId="4910" priority="297">
      <formula>IF(AND(M26="",O26="",Q26="",(L23:Q23)=""),"",IF(M26+O26+Q26&lt;&gt;SUM(L23:Q23),O27&lt;=TODAY()))</formula>
    </cfRule>
  </conditionalFormatting>
  <conditionalFormatting sqref="D6:I15">
    <cfRule type="expression" dxfId="4909" priority="201">
      <formula>AND(($E$14+$G$14+$I$14)&lt;&gt;"",COUNTA($D$11:$I$11)&gt;0,COUNTA($D$11:$I$11)=($E$14+$G$14+$I$14))</formula>
    </cfRule>
  </conditionalFormatting>
  <conditionalFormatting sqref="D18:I27">
    <cfRule type="expression" dxfId="4908" priority="148">
      <formula>AND(($E$26+$G$26+$I$26)&lt;&gt;"",COUNTA($D$23:$I$23)&gt;0,COUNTA($D$23:$I$23)=($E$26+$G$26+$I$26))</formula>
    </cfRule>
  </conditionalFormatting>
  <conditionalFormatting sqref="L12:Q12">
    <cfRule type="timePeriod" dxfId="4907" priority="134" timePeriod="tomorrow">
      <formula>FLOOR(L12,1)=TODAY()+1</formula>
    </cfRule>
    <cfRule type="expression" dxfId="4906" priority="136">
      <formula>L$12&lt;=TODAY()</formula>
    </cfRule>
  </conditionalFormatting>
  <conditionalFormatting sqref="L12:Q12">
    <cfRule type="expression" dxfId="4905" priority="91">
      <formula>L$13&lt;&gt;""</formula>
    </cfRule>
  </conditionalFormatting>
  <conditionalFormatting sqref="L6:Q15">
    <cfRule type="expression" dxfId="4904" priority="150">
      <formula>AND(($M$14+$O$14+$Q$14)&lt;&gt;"",COUNTA($L$11:$Q$11)&gt;0,COUNTA($L$11:$Q$11)=($M$14+$O$14+$Q$14))</formula>
    </cfRule>
  </conditionalFormatting>
  <conditionalFormatting sqref="L24:Q24">
    <cfRule type="expression" dxfId="4903" priority="123">
      <formula>L$24&lt;=TODAY()</formula>
    </cfRule>
    <cfRule type="timePeriod" dxfId="4902" priority="160" timePeriod="tomorrow">
      <formula>FLOOR(L24,1)=TODAY()+1</formula>
    </cfRule>
  </conditionalFormatting>
  <conditionalFormatting sqref="L24:Q24">
    <cfRule type="expression" dxfId="4901" priority="85">
      <formula>L$25&lt;&gt;""</formula>
    </cfRule>
  </conditionalFormatting>
  <conditionalFormatting sqref="L18:Q27">
    <cfRule type="expression" dxfId="4900" priority="146">
      <formula>AND(($M$26+$O$26+$Q$26)&lt;&gt;"",COUNTA($L$23:$Q$23)&gt;0,COUNTA($L$23:$Q$23)=($M$26+$O$26+$Q$26))</formula>
    </cfRule>
  </conditionalFormatting>
  <conditionalFormatting sqref="D6:I10">
    <cfRule type="expression" dxfId="4899" priority="144">
      <formula>AND($E$9&lt;&gt;"",$G$9&lt;&gt;"",$I$9&lt;&gt;"",$G$8&lt;&gt;"",$E$9+$G$9+$I$9=$G$8)</formula>
    </cfRule>
  </conditionalFormatting>
  <conditionalFormatting sqref="D18:I22">
    <cfRule type="expression" dxfId="4898" priority="141">
      <formula>AND($E$21&lt;&gt;"",$G$21&lt;&gt;"",$I$21&lt;&gt;"",$G$20&lt;&gt;"",$E$21+$G$21+$I$21=$G$20)</formula>
    </cfRule>
  </conditionalFormatting>
  <conditionalFormatting sqref="L6:Q10">
    <cfRule type="expression" dxfId="4897" priority="143">
      <formula>AND($M$9&lt;&gt;"",$O$9&lt;&gt;"",$Q$9&lt;&gt;"",$O$8&lt;&gt;"",$M$9+$O$9+$Q$9=$O$8)</formula>
    </cfRule>
  </conditionalFormatting>
  <conditionalFormatting sqref="L18:Q22">
    <cfRule type="expression" dxfId="4896" priority="139">
      <formula>AND($M$21&lt;&gt;"",$O$21&lt;&gt;"",$Q$21&lt;&gt;"",$O$20&lt;&gt;"",$M$21+$O$21+$Q$21=$O$20)</formula>
    </cfRule>
  </conditionalFormatting>
  <conditionalFormatting sqref="M5:N5">
    <cfRule type="expression" dxfId="4895" priority="78">
      <formula>$M$5&lt;&gt;""</formula>
    </cfRule>
    <cfRule type="expression" dxfId="4894" priority="83">
      <formula>OR(D27&lt;=TODAY()-2,Q5&lt;=TODAY()-2)</formula>
    </cfRule>
    <cfRule type="expression" dxfId="4893" priority="280">
      <formula>$M$4&lt;&gt;""</formula>
    </cfRule>
    <cfRule type="expression" dxfId="4892" priority="282">
      <formula>OR($E$21+$G$21+$I$21=$I$20,$E$26+$G$26+$I$26=$I$20,TODAY()&gt;=$D$27-2)</formula>
    </cfRule>
  </conditionalFormatting>
  <conditionalFormatting sqref="D6">
    <cfRule type="expression" dxfId="4891" priority="217">
      <formula>$D$6&lt;&gt;""</formula>
    </cfRule>
    <cfRule type="expression" dxfId="4890" priority="249">
      <formula>$I$5&lt;&gt;""</formula>
    </cfRule>
    <cfRule type="expression" dxfId="4889" priority="375">
      <formula>$D7=TODAY()</formula>
    </cfRule>
  </conditionalFormatting>
  <conditionalFormatting sqref="L6">
    <cfRule type="expression" dxfId="4888" priority="214">
      <formula>$L6&lt;&gt;""</formula>
    </cfRule>
    <cfRule type="expression" dxfId="4887" priority="244">
      <formula>$Q$4&lt;&gt;""</formula>
    </cfRule>
    <cfRule type="expression" dxfId="4886" priority="346">
      <formula>$L$7=TODAY()</formula>
    </cfRule>
  </conditionalFormatting>
  <conditionalFormatting sqref="D18">
    <cfRule type="expression" dxfId="4885" priority="265">
      <formula>$D$18&lt;&gt;""</formula>
    </cfRule>
    <cfRule type="expression" dxfId="4884" priority="357">
      <formula>$I16&lt;&gt;""</formula>
    </cfRule>
  </conditionalFormatting>
  <conditionalFormatting sqref="L18">
    <cfRule type="expression" dxfId="4883" priority="213">
      <formula>$L18&lt;&gt;""</formula>
    </cfRule>
    <cfRule type="expression" dxfId="4882" priority="231">
      <formula>$Q$16&lt;&gt;""</formula>
    </cfRule>
    <cfRule type="expression" dxfId="4881" priority="320">
      <formula>$L$19=TODAY()</formula>
    </cfRule>
  </conditionalFormatting>
  <conditionalFormatting sqref="E5">
    <cfRule type="expression" dxfId="4880" priority="271">
      <formula>$E5&lt;&gt;""</formula>
    </cfRule>
    <cfRule type="expression" dxfId="4879" priority="281">
      <formula>$E$4&lt;&gt;""</formula>
    </cfRule>
  </conditionalFormatting>
  <conditionalFormatting sqref="E6:I6">
    <cfRule type="expression" dxfId="4878" priority="267">
      <formula>AND($H$7="",D6&lt;&gt;"",E6="")</formula>
    </cfRule>
  </conditionalFormatting>
  <conditionalFormatting sqref="M6:Q6">
    <cfRule type="expression" dxfId="4877" priority="180">
      <formula>AND($P$7="",L6&lt;&gt;"",M6="")</formula>
    </cfRule>
  </conditionalFormatting>
  <conditionalFormatting sqref="D11">
    <cfRule type="expression" dxfId="4876" priority="102">
      <formula>IF($I8&gt;=1,$H$10,"")</formula>
    </cfRule>
  </conditionalFormatting>
  <conditionalFormatting sqref="E11">
    <cfRule type="expression" dxfId="4875" priority="111">
      <formula>IF($I$8&gt;=2,$H$10,"")</formula>
    </cfRule>
    <cfRule type="expression" dxfId="4874" priority="191">
      <formula>$E11&lt;&gt;""</formula>
    </cfRule>
  </conditionalFormatting>
  <conditionalFormatting sqref="F11">
    <cfRule type="expression" dxfId="4873" priority="157">
      <formula>IF($I$8&gt;=3,$H$10,"")</formula>
    </cfRule>
    <cfRule type="expression" dxfId="4872" priority="197">
      <formula>$F$11&lt;&gt;""</formula>
    </cfRule>
  </conditionalFormatting>
  <conditionalFormatting sqref="G11">
    <cfRule type="expression" dxfId="4871" priority="187">
      <formula>IF($I$8&gt;=4,$H$10,"")</formula>
    </cfRule>
    <cfRule type="expression" dxfId="4870" priority="202">
      <formula>$G$11&lt;&gt;""</formula>
    </cfRule>
  </conditionalFormatting>
  <conditionalFormatting sqref="H11">
    <cfRule type="expression" dxfId="4869" priority="188">
      <formula>IF($I$8&gt;=5,$H$10,"")</formula>
    </cfRule>
    <cfRule type="expression" dxfId="4868" priority="203">
      <formula>$H$11&lt;&gt;""</formula>
    </cfRule>
  </conditionalFormatting>
  <conditionalFormatting sqref="I11">
    <cfRule type="expression" dxfId="4867" priority="189">
      <formula>IF($I$8&gt;=6,$H$10,"")</formula>
    </cfRule>
    <cfRule type="expression" dxfId="4866" priority="204">
      <formula>$I$11&lt;&gt;""</formula>
    </cfRule>
  </conditionalFormatting>
  <conditionalFormatting sqref="D23">
    <cfRule type="expression" dxfId="4865" priority="149">
      <formula>IF($I$20&gt;=1,$H$22,"")</formula>
    </cfRule>
  </conditionalFormatting>
  <conditionalFormatting sqref="E23">
    <cfRule type="expression" dxfId="4864" priority="183">
      <formula>IF($I$20&gt;=2,$H$22,"")</formula>
    </cfRule>
    <cfRule type="expression" dxfId="4863" priority="186">
      <formula>$E$23&lt;&gt;""</formula>
    </cfRule>
  </conditionalFormatting>
  <conditionalFormatting sqref="F23">
    <cfRule type="expression" dxfId="4862" priority="182">
      <formula>IF($I$20&gt;=3,$H$22,"")</formula>
    </cfRule>
    <cfRule type="expression" dxfId="4861" priority="192">
      <formula>$F$23&lt;&gt;""</formula>
    </cfRule>
  </conditionalFormatting>
  <conditionalFormatting sqref="G23">
    <cfRule type="expression" dxfId="4860" priority="181">
      <formula>IF($I$20&gt;=4,$H$22,"")</formula>
    </cfRule>
    <cfRule type="expression" dxfId="4859" priority="193">
      <formula>$G$23&lt;&gt;""</formula>
    </cfRule>
  </conditionalFormatting>
  <conditionalFormatting sqref="H23">
    <cfRule type="expression" dxfId="4858" priority="155">
      <formula>IF($I$20&gt;=5,$H$22,"")</formula>
    </cfRule>
    <cfRule type="expression" dxfId="4857" priority="194">
      <formula>$H$23&lt;&gt;""</formula>
    </cfRule>
  </conditionalFormatting>
  <conditionalFormatting sqref="I23">
    <cfRule type="expression" dxfId="4856" priority="96">
      <formula>IF($I$20&gt;=6,$H$22,"")</formula>
    </cfRule>
    <cfRule type="expression" dxfId="4855" priority="195">
      <formula>$I$23&lt;&gt;""</formula>
    </cfRule>
  </conditionalFormatting>
  <conditionalFormatting sqref="L11">
    <cfRule type="expression" dxfId="4854" priority="151">
      <formula>IF($Q8&gt;=1,$P$10,"")</formula>
    </cfRule>
  </conditionalFormatting>
  <conditionalFormatting sqref="M11">
    <cfRule type="expression" dxfId="4853" priority="90">
      <formula>IF($Q$8&gt;=2,$P$10,"")</formula>
    </cfRule>
    <cfRule type="expression" dxfId="4852" priority="175">
      <formula>$M$11&lt;&gt;""</formula>
    </cfRule>
  </conditionalFormatting>
  <conditionalFormatting sqref="N11">
    <cfRule type="expression" dxfId="4851" priority="156">
      <formula>IF($Q$8&gt;=3,$P$10,"")</formula>
    </cfRule>
    <cfRule type="expression" dxfId="4850" priority="176">
      <formula>$N$11&lt;&gt;""</formula>
    </cfRule>
  </conditionalFormatting>
  <conditionalFormatting sqref="O11">
    <cfRule type="expression" dxfId="4849" priority="172">
      <formula>IF($Q$8&gt;=4,$P$10,"")</formula>
    </cfRule>
    <cfRule type="expression" dxfId="4848" priority="177">
      <formula>$O$11&lt;&gt;""</formula>
    </cfRule>
  </conditionalFormatting>
  <conditionalFormatting sqref="P11">
    <cfRule type="expression" dxfId="4847" priority="171">
      <formula>IF($Q$8&gt;=5,$P$10,"")</formula>
    </cfRule>
    <cfRule type="expression" dxfId="4846" priority="178">
      <formula>$P$11&lt;&gt;""</formula>
    </cfRule>
  </conditionalFormatting>
  <conditionalFormatting sqref="Q11">
    <cfRule type="expression" dxfId="4845" priority="170">
      <formula>IF($Q$8&gt;=6,$P$10,"")</formula>
    </cfRule>
    <cfRule type="expression" dxfId="4844" priority="179">
      <formula>$Q$11&lt;&gt;""</formula>
    </cfRule>
  </conditionalFormatting>
  <conditionalFormatting sqref="L23">
    <cfRule type="expression" dxfId="4843" priority="161">
      <formula>IF($Q$20&gt;=1,$P$22,"")</formula>
    </cfRule>
  </conditionalFormatting>
  <conditionalFormatting sqref="M23">
    <cfRule type="expression" dxfId="4842" priority="84">
      <formula>IF($Q$20&gt;=2,$P$22,"")</formula>
    </cfRule>
    <cfRule type="expression" dxfId="4841" priority="162">
      <formula>$M$23&lt;&gt;""</formula>
    </cfRule>
  </conditionalFormatting>
  <conditionalFormatting sqref="N23">
    <cfRule type="expression" dxfId="4840" priority="159">
      <formula>IF($Q$20&gt;=3,$P$22,"")</formula>
    </cfRule>
    <cfRule type="expression" dxfId="4839" priority="163">
      <formula>$N$23&lt;&gt;""</formula>
    </cfRule>
  </conditionalFormatting>
  <conditionalFormatting sqref="O23">
    <cfRule type="expression" dxfId="4838" priority="158">
      <formula>IF($Q$20&gt;=4,$P$22,"")</formula>
    </cfRule>
    <cfRule type="expression" dxfId="4837" priority="164">
      <formula>$O$23&lt;&gt;""</formula>
    </cfRule>
  </conditionalFormatting>
  <conditionalFormatting sqref="P23">
    <cfRule type="expression" dxfId="4836" priority="154">
      <formula>IF($Q$20&gt;=5,$P$22,"")</formula>
    </cfRule>
    <cfRule type="expression" dxfId="4835" priority="165">
      <formula>$P$23&lt;&gt;""</formula>
    </cfRule>
  </conditionalFormatting>
  <conditionalFormatting sqref="Q23">
    <cfRule type="expression" dxfId="4834" priority="117">
      <formula>IF($Q$20&gt;=6,$P$22,"")</formula>
    </cfRule>
    <cfRule type="expression" dxfId="4833" priority="166">
      <formula>$Q$23&lt;&gt;""</formula>
    </cfRule>
  </conditionalFormatting>
  <conditionalFormatting sqref="D11:I11">
    <cfRule type="expression" dxfId="4832" priority="59">
      <formula>D$11&lt;&gt;""</formula>
    </cfRule>
    <cfRule type="expression" dxfId="4831" priority="190">
      <formula>$H$10&lt;=TODAY()-2</formula>
    </cfRule>
  </conditionalFormatting>
  <conditionalFormatting sqref="L11:Q11">
    <cfRule type="expression" dxfId="4830" priority="58">
      <formula>L$11&lt;&gt;""</formula>
    </cfRule>
    <cfRule type="expression" dxfId="4829" priority="174">
      <formula>$P$10&lt;=TODAY()-2</formula>
    </cfRule>
  </conditionalFormatting>
  <conditionalFormatting sqref="D23:I23">
    <cfRule type="expression" dxfId="4828" priority="57">
      <formula>D$23&lt;&gt;""</formula>
    </cfRule>
    <cfRule type="expression" dxfId="4827" priority="185">
      <formula>$H$22&lt;=TODAY()-2</formula>
    </cfRule>
  </conditionalFormatting>
  <conditionalFormatting sqref="L23:Q23">
    <cfRule type="expression" dxfId="4826" priority="56">
      <formula>L$23&lt;&gt;""</formula>
    </cfRule>
    <cfRule type="expression" dxfId="4825" priority="167">
      <formula>$P$22&lt;=TODAY()-2</formula>
    </cfRule>
  </conditionalFormatting>
  <conditionalFormatting sqref="E18:I18">
    <cfRule type="expression" dxfId="4824" priority="209">
      <formula>AND($H$19="",D18&lt;&gt;"",E18="")</formula>
    </cfRule>
  </conditionalFormatting>
  <conditionalFormatting sqref="M18:Q18">
    <cfRule type="expression" dxfId="4823" priority="207">
      <formula>AND($P$19="",L18&lt;&gt;"",M18="")</formula>
    </cfRule>
  </conditionalFormatting>
  <conditionalFormatting sqref="M12">
    <cfRule type="expression" dxfId="4822" priority="232">
      <formula>AND(TODAY()&gt;=$M$11,TODAY()&lt;=$M$12-1)</formula>
    </cfRule>
  </conditionalFormatting>
  <conditionalFormatting sqref="L12">
    <cfRule type="expression" dxfId="4821" priority="292">
      <formula>AND(TODAY()&gt;=$L$11,TODAY()&lt;=$L$12-1)</formula>
    </cfRule>
  </conditionalFormatting>
  <conditionalFormatting sqref="N12">
    <cfRule type="expression" dxfId="4820" priority="95">
      <formula>$N$12&lt;=TODAY()</formula>
    </cfRule>
    <cfRule type="expression" dxfId="4819" priority="210">
      <formula>AND(TODAY()&gt;=$N$11,TODAY()&lt;=$N$12-1)</formula>
    </cfRule>
  </conditionalFormatting>
  <conditionalFormatting sqref="O12">
    <cfRule type="expression" dxfId="4818" priority="94">
      <formula>$O$12&lt;=TODAY()</formula>
    </cfRule>
    <cfRule type="expression" dxfId="4817" priority="142">
      <formula>AND(TODAY()&gt;=$O$11,TODAY()&lt;=$O$12-1)</formula>
    </cfRule>
  </conditionalFormatting>
  <conditionalFormatting sqref="P12">
    <cfRule type="expression" dxfId="4816" priority="93">
      <formula>$P12&lt;=TODAY()</formula>
    </cfRule>
    <cfRule type="expression" dxfId="4815" priority="137">
      <formula>AND(TODAY()&gt;=$P$11,TODAY()&lt;=$P$12-1)</formula>
    </cfRule>
  </conditionalFormatting>
  <conditionalFormatting sqref="Q12">
    <cfRule type="expression" dxfId="4814" priority="92">
      <formula>$Q$12&lt;=TODAY()</formula>
    </cfRule>
    <cfRule type="expression" dxfId="4813" priority="135">
      <formula>AND(TODAY()&gt;=$Q$11,TODAY()&lt;=$Q$12-1)</formula>
    </cfRule>
  </conditionalFormatting>
  <conditionalFormatting sqref="D24">
    <cfRule type="expression" dxfId="4812" priority="362">
      <formula>AND(TODAY()&gt;=D23,TODAY()&lt;=D24-1)</formula>
    </cfRule>
  </conditionalFormatting>
  <conditionalFormatting sqref="E24">
    <cfRule type="expression" dxfId="4811" priority="130">
      <formula>$E$24&lt;=TODAY()</formula>
    </cfRule>
    <cfRule type="expression" dxfId="4810" priority="250">
      <formula>AND(TODAY()&gt;=$E$23,TODAY()&lt;=$E$24-1)</formula>
    </cfRule>
  </conditionalFormatting>
  <conditionalFormatting sqref="F24">
    <cfRule type="expression" dxfId="4809" priority="101">
      <formula>$F$24&lt;=TODAY()</formula>
    </cfRule>
    <cfRule type="expression" dxfId="4808" priority="211">
      <formula>AND(TODAY()&gt;=$F$23,TODAY()&lt;=$F$24-1)</formula>
    </cfRule>
  </conditionalFormatting>
  <conditionalFormatting sqref="G24">
    <cfRule type="expression" dxfId="4807" priority="100">
      <formula>$G$24&lt;=TODAY()</formula>
    </cfRule>
    <cfRule type="expression" dxfId="4806" priority="140">
      <formula>AND(TODAY()&gt;=$G$23,TODAY()&lt;=$G$24-1)</formula>
    </cfRule>
  </conditionalFormatting>
  <conditionalFormatting sqref="H24">
    <cfRule type="expression" dxfId="4805" priority="99">
      <formula>$H$24&lt;=TODAY()</formula>
    </cfRule>
    <cfRule type="expression" dxfId="4804" priority="131">
      <formula>AND(TODAY()&gt;=$H$23,TODAY()&lt;=$H$24-1)</formula>
    </cfRule>
  </conditionalFormatting>
  <conditionalFormatting sqref="I24">
    <cfRule type="expression" dxfId="4803" priority="98">
      <formula>$I$24&lt;=TODAY()</formula>
    </cfRule>
    <cfRule type="expression" dxfId="4802" priority="128">
      <formula>AND(TODAY()&gt;=$I$23,TODAY()&lt;=$I$24-1)</formula>
    </cfRule>
  </conditionalFormatting>
  <conditionalFormatting sqref="L24">
    <cfRule type="expression" dxfId="4801" priority="289">
      <formula>AND(TODAY()&gt;=$L$23,TODAY()&lt;=$L$24-1)</formula>
    </cfRule>
  </conditionalFormatting>
  <conditionalFormatting sqref="M24">
    <cfRule type="expression" dxfId="4800" priority="122">
      <formula>$M$24&lt;=TODAY()</formula>
    </cfRule>
    <cfRule type="expression" dxfId="4799" priority="219">
      <formula>AND(TODAY()&gt;=$M$23,TODAY()&lt;=$M$24-1)</formula>
    </cfRule>
  </conditionalFormatting>
  <conditionalFormatting sqref="N24">
    <cfRule type="expression" dxfId="4798" priority="89">
      <formula>$N$24&lt;=TODAY()</formula>
    </cfRule>
    <cfRule type="expression" dxfId="4797" priority="138">
      <formula>AND(TODAY()&gt;=$N$23,TODAY()&lt;=$N$24-1)</formula>
    </cfRule>
  </conditionalFormatting>
  <conditionalFormatting sqref="O24">
    <cfRule type="expression" dxfId="4796" priority="88">
      <formula>$O$24&lt;=TODAY()</formula>
    </cfRule>
    <cfRule type="expression" dxfId="4795" priority="126">
      <formula>AND(TODAY()&gt;=$O$23,TODAY()&lt;=$O$24-1)</formula>
    </cfRule>
  </conditionalFormatting>
  <conditionalFormatting sqref="P24">
    <cfRule type="expression" dxfId="4794" priority="87">
      <formula>$P$24&lt;=TODAY()</formula>
    </cfRule>
    <cfRule type="expression" dxfId="4793" priority="125">
      <formula>AND(TODAY()&gt;=$P$23,TODAY()&lt;=$P$24-1)</formula>
    </cfRule>
  </conditionalFormatting>
  <conditionalFormatting sqref="Q24">
    <cfRule type="expression" dxfId="4792" priority="86">
      <formula>$Q$24&lt;=TODAY()</formula>
    </cfRule>
    <cfRule type="expression" dxfId="4791" priority="124">
      <formula>AND(TODAY()&gt;=$Q$23,TODAY()&lt;=$Q$24-1)</formula>
    </cfRule>
  </conditionalFormatting>
  <conditionalFormatting sqref="G15">
    <cfRule type="expression" dxfId="4790" priority="112">
      <formula>$G$15=TODAY()</formula>
    </cfRule>
    <cfRule type="expression" dxfId="4789" priority="113">
      <formula>AND(TODAY()&gt;=D15,TODAY()&lt;=G15)</formula>
    </cfRule>
  </conditionalFormatting>
  <conditionalFormatting sqref="G27">
    <cfRule type="expression" dxfId="4788" priority="109">
      <formula>$G$27=TODAY()</formula>
    </cfRule>
    <cfRule type="expression" dxfId="4787" priority="116">
      <formula>AND(TODAY()&gt;=$D$27,TODAY()&lt;=$G$27)</formula>
    </cfRule>
  </conditionalFormatting>
  <conditionalFormatting sqref="O15">
    <cfRule type="expression" dxfId="4786" priority="110">
      <formula>$O$15=TODAY()</formula>
    </cfRule>
    <cfRule type="expression" dxfId="4785" priority="115">
      <formula>AND(TODAY()&gt;=L15,TODAY()&lt;=O15)</formula>
    </cfRule>
  </conditionalFormatting>
  <conditionalFormatting sqref="O27">
    <cfRule type="expression" dxfId="4784" priority="108">
      <formula>$O$27=TODAY()</formula>
    </cfRule>
    <cfRule type="expression" dxfId="4783" priority="114">
      <formula>AND(TODAY()&gt;=$L$27,AUJOURDHUI&lt;=$O$27)</formula>
    </cfRule>
  </conditionalFormatting>
  <conditionalFormatting sqref="D12">
    <cfRule type="expression" dxfId="4782" priority="218">
      <formula>AND(TODAY()&gt;=D11,TODAY()&lt;=D12-1)</formula>
    </cfRule>
  </conditionalFormatting>
  <conditionalFormatting sqref="E12">
    <cfRule type="expression" dxfId="4781" priority="245">
      <formula>AND(TODAY()&gt;=$E$11,TODAY()&lt;=$E$12-1)</formula>
    </cfRule>
  </conditionalFormatting>
  <conditionalFormatting sqref="F12">
    <cfRule type="expression" dxfId="4780" priority="389">
      <formula>AND(TODAY()&gt;=$F$11,TODAY()&lt;=$F$12-1)</formula>
    </cfRule>
  </conditionalFormatting>
  <conditionalFormatting sqref="G12">
    <cfRule type="expression" dxfId="4779" priority="152">
      <formula>AND(TODAY()&gt;=$G$11,TODAY()&lt;=$G$12-1)</formula>
    </cfRule>
  </conditionalFormatting>
  <conditionalFormatting sqref="H12">
    <cfRule type="expression" dxfId="4778" priority="107">
      <formula>AND(TODAY()&gt;=$H$11,TODAY()&lt;=$H$12-1)</formula>
    </cfRule>
  </conditionalFormatting>
  <conditionalFormatting sqref="I12">
    <cfRule type="expression" dxfId="4777" priority="106">
      <formula>AND(TODAY()&gt;=$I$11,TODAY()&lt;=$I$12-1)</formula>
    </cfRule>
  </conditionalFormatting>
  <conditionalFormatting sqref="E4:F4">
    <cfRule type="expression" dxfId="4776" priority="81">
      <formula>$E$4&lt;&gt;""</formula>
    </cfRule>
    <cfRule type="expression" dxfId="4775" priority="82">
      <formula>$E$4=""</formula>
    </cfRule>
  </conditionalFormatting>
  <conditionalFormatting sqref="M4:N4">
    <cfRule type="expression" dxfId="4774" priority="60">
      <formula>$M$4&lt;&gt;""</formula>
    </cfRule>
    <cfRule type="expression" dxfId="4773" priority="77">
      <formula>Q4=TODAY()</formula>
    </cfRule>
    <cfRule type="expression" dxfId="4772" priority="79">
      <formula>OR(D27&lt;=TODAY()-2,Q5&lt;=TODAY()-2)</formula>
    </cfRule>
    <cfRule type="expression" dxfId="4771" priority="80">
      <formula>OR($E$21+$G$21+$I$21=$I$20,$E$26+$G$26+$I$26=$I$20,TODAY()&gt;=$D$27-2)</formula>
    </cfRule>
  </conditionalFormatting>
  <conditionalFormatting sqref="M17:N17">
    <cfRule type="expression" dxfId="4770" priority="67">
      <formula>$M$17&lt;&gt;""</formula>
    </cfRule>
    <cfRule type="expression" dxfId="4769" priority="72">
      <formula>OR(L15&lt;=TODAY()-2,Q17&lt;=TODAY()-2)</formula>
    </cfRule>
    <cfRule type="expression" dxfId="4768" priority="74">
      <formula>$M$16&lt;&gt;""</formula>
    </cfRule>
    <cfRule type="expression" dxfId="4767" priority="76">
      <formula>OR($M$9+$O$9+$Q$9=$Q$8,$M$14+$O$14+$Q$14=$Q$8,TODAY()&gt;=$L$15-2)</formula>
    </cfRule>
  </conditionalFormatting>
  <conditionalFormatting sqref="E17">
    <cfRule type="expression" dxfId="4766" priority="63">
      <formula>$E17&lt;&gt;""</formula>
    </cfRule>
    <cfRule type="expression" dxfId="4765" priority="75">
      <formula>$E$16&lt;&gt;""</formula>
    </cfRule>
  </conditionalFormatting>
  <conditionalFormatting sqref="E16:F16">
    <cfRule type="expression" dxfId="4764" priority="62">
      <formula>E16&lt;&gt;""</formula>
    </cfRule>
    <cfRule type="expression" dxfId="4763" priority="65">
      <formula>OR($E$9+$G$9+$I$9=$G$8,$E$14+$G$14+$I$14=$I$8,TODAY()&gt;=$D$15-2)</formula>
    </cfRule>
    <cfRule type="expression" dxfId="4762" priority="70">
      <formula>$I$16=TODAY()</formula>
    </cfRule>
    <cfRule type="expression" dxfId="4761" priority="71">
      <formula>OR(D15&lt;=TODAY()-2,I17&lt;=TODAY()-2)</formula>
    </cfRule>
  </conditionalFormatting>
  <conditionalFormatting sqref="M16:N16">
    <cfRule type="expression" dxfId="4760" priority="61">
      <formula>$M$16&lt;&gt;""</formula>
    </cfRule>
    <cfRule type="expression" dxfId="4759" priority="66">
      <formula>Q16=TODAY()</formula>
    </cfRule>
    <cfRule type="expression" dxfId="4758" priority="68">
      <formula>OR(L15&lt;=TODAY()-2,Q17&lt;=TODAY()-2)</formula>
    </cfRule>
    <cfRule type="expression" dxfId="4757" priority="69">
      <formula>OR($M$9+$O$9+$Q$9=$Q$8,$M$14+$O$14+$Q$14=$Q$8,TODAY()&gt;=$L$27-2)</formula>
    </cfRule>
  </conditionalFormatting>
  <conditionalFormatting sqref="E17:F17">
    <cfRule type="expression" dxfId="4756" priority="64">
      <formula>OR(D15&lt;=TODAY()-2,I17&lt;=TODAY()-2)</formula>
    </cfRule>
    <cfRule type="expression" dxfId="4755" priority="73">
      <formula>OR($E$9+$G$9+$I$9=$I$8,$E$14+$G$14+$I$14=$I$8,TODAY()&gt;=$D$15-2)</formula>
    </cfRule>
  </conditionalFormatting>
  <conditionalFormatting sqref="Q4:Q5">
    <cfRule type="expression" dxfId="4754" priority="46">
      <formula>AND($Q$5&lt;&gt;"",TODAY()&gt;=$Q$5,$Q4="")</formula>
    </cfRule>
    <cfRule type="timePeriod" dxfId="4753" priority="53" timePeriod="tomorrow">
      <formula>FLOOR(Q4,1)=TODAY()+1</formula>
    </cfRule>
  </conditionalFormatting>
  <conditionalFormatting sqref="I16:I17">
    <cfRule type="expression" dxfId="4752" priority="44">
      <formula>AND($I$17&lt;&gt;"",TODAY()&gt;=$I$17,I16="")</formula>
    </cfRule>
    <cfRule type="timePeriod" dxfId="4751" priority="55" timePeriod="tomorrow">
      <formula>FLOOR(I16,1)=TODAY()+1</formula>
    </cfRule>
  </conditionalFormatting>
  <conditionalFormatting sqref="I4">
    <cfRule type="expression" dxfId="4750" priority="39">
      <formula>$I$5&lt;&gt;""</formula>
    </cfRule>
    <cfRule type="expression" dxfId="4749" priority="40">
      <formula>$I$5&lt;&gt;""</formula>
    </cfRule>
  </conditionalFormatting>
  <conditionalFormatting sqref="Q16:Q17">
    <cfRule type="expression" dxfId="4748" priority="50">
      <formula>AND($Q$17&lt;&gt;"",TODAY()&gt;=$Q$17,$Q16="")</formula>
    </cfRule>
    <cfRule type="timePeriod" dxfId="4747" priority="51" timePeriod="tomorrow">
      <formula>FLOOR(Q16,1)=TODAY()+1</formula>
    </cfRule>
  </conditionalFormatting>
  <conditionalFormatting sqref="I30">
    <cfRule type="cellIs" dxfId="4746" priority="3" operator="lessThan">
      <formula>1</formula>
    </cfRule>
  </conditionalFormatting>
  <conditionalFormatting sqref="G32:H33">
    <cfRule type="timePeriod" dxfId="4745" priority="12" timePeriod="today">
      <formula>FLOOR(G32,1)=TODAY()</formula>
    </cfRule>
  </conditionalFormatting>
  <conditionalFormatting sqref="Q30">
    <cfRule type="cellIs" dxfId="4744" priority="7" operator="lessThan">
      <formula>1</formula>
    </cfRule>
    <cfRule type="expression" dxfId="4743" priority="11">
      <formula>M30</formula>
    </cfRule>
  </conditionalFormatting>
  <conditionalFormatting sqref="O32:P32">
    <cfRule type="timePeriod" dxfId="4742" priority="10" timePeriod="today">
      <formula>FLOOR(O32,1)=TODAY()</formula>
    </cfRule>
  </conditionalFormatting>
  <conditionalFormatting sqref="O33:P33">
    <cfRule type="timePeriod" dxfId="4741" priority="9" timePeriod="today">
      <formula>FLOOR(O33,1)=TODAY()</formula>
    </cfRule>
  </conditionalFormatting>
  <conditionalFormatting sqref="Q29">
    <cfRule type="cellIs" dxfId="4740" priority="8" operator="lessThan">
      <formula>1</formula>
    </cfRule>
  </conditionalFormatting>
  <conditionalFormatting sqref="Q32">
    <cfRule type="cellIs" dxfId="4739" priority="6" operator="lessThan">
      <formula>1</formula>
    </cfRule>
  </conditionalFormatting>
  <conditionalFormatting sqref="Q33">
    <cfRule type="cellIs" dxfId="4738" priority="5" operator="lessThan">
      <formula>1</formula>
    </cfRule>
  </conditionalFormatting>
  <conditionalFormatting sqref="I29">
    <cfRule type="cellIs" dxfId="4737" priority="4" operator="lessThan">
      <formula>1</formula>
    </cfRule>
  </conditionalFormatting>
  <conditionalFormatting sqref="I32">
    <cfRule type="cellIs" dxfId="4736" priority="2" operator="lessThan">
      <formula>1</formula>
    </cfRule>
  </conditionalFormatting>
  <conditionalFormatting sqref="I33">
    <cfRule type="cellIs" dxfId="4735" priority="1" operator="lessThan">
      <formula>1</formula>
    </cfRule>
  </conditionalFormatting>
  <dataValidations count="2">
    <dataValidation type="list" allowBlank="1" showInputMessage="1" showErrorMessage="1" sqref="E5:F5 M5:N5 E17:F17 M17:N17" xr:uid="{948520BE-97E6-42FC-8E56-536280D39776}">
      <formula1>Mâles</formula1>
    </dataValidation>
    <dataValidation type="list" allowBlank="1" showInputMessage="1" showErrorMessage="1" sqref="E4:F4 M4:N4 E16:F16 M16:N16" xr:uid="{8A4C7EFA-29AB-47BC-A4EE-EA239F6ABCEF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23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C239099-2398-4EBB-9066-A86FA239757E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ABDD3BCB-130C-4CEA-911E-2D2056B58EB2}">
          <x14:formula1>
            <xm:f>Liste!$F$2:$F$6</xm:f>
          </x14:formula1>
          <xm:sqref>H9 P9 H21 P21</xm:sqref>
        </x14:dataValidation>
        <x14:dataValidation type="list" allowBlank="1" showInputMessage="1" showErrorMessage="1" xr:uid="{A54F0AC5-9183-455A-A2E9-D946CFE6EEA3}">
          <x14:formula1>
            <xm:f>Liste!$G$2:$G$6</xm:f>
          </x14:formula1>
          <xm:sqref>F9 N9 F21 N21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5">
    <tabColor rgb="FF0070C0"/>
  </sheetPr>
  <dimension ref="B1:S49"/>
  <sheetViews>
    <sheetView showGridLines="0" showRowColHeaders="0" showZeros="0" zoomScale="120" zoomScaleNormal="120" zoomScaleSheetLayoutView="70" workbookViewId="0">
      <pane ySplit="3" topLeftCell="A4" activePane="bottomLeft" state="frozen"/>
      <selection pane="bottomLeft" activeCell="Q13" sqref="Q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160"/>
      <c r="E6" s="160"/>
      <c r="F6" s="160"/>
      <c r="G6" s="160"/>
      <c r="H6" s="160"/>
      <c r="I6" s="161"/>
      <c r="J6" s="446" t="s">
        <v>0</v>
      </c>
      <c r="K6" s="154" t="s">
        <v>1</v>
      </c>
      <c r="L6" s="160"/>
      <c r="M6" s="160"/>
      <c r="N6" s="160"/>
      <c r="O6" s="160"/>
      <c r="P6" s="160"/>
      <c r="Q6" s="161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81"/>
      <c r="I7" s="482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77"/>
      <c r="Q7" s="478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166"/>
      <c r="F9" s="167" t="s">
        <v>20</v>
      </c>
      <c r="G9" s="166"/>
      <c r="H9" s="233" t="s">
        <v>8</v>
      </c>
      <c r="I9" s="168"/>
      <c r="J9" s="391" t="s">
        <v>6</v>
      </c>
      <c r="K9" s="392"/>
      <c r="L9" s="165" t="s">
        <v>7</v>
      </c>
      <c r="M9" s="166"/>
      <c r="N9" s="167" t="s">
        <v>20</v>
      </c>
      <c r="O9" s="166"/>
      <c r="P9" s="233" t="s">
        <v>8</v>
      </c>
      <c r="Q9" s="168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475"/>
      <c r="I10" s="47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475"/>
      <c r="Q10" s="476"/>
      <c r="S10" s="189"/>
    </row>
    <row r="11" spans="2:19" ht="20.7" customHeight="1" thickTop="1" thickBot="1" x14ac:dyDescent="0.3">
      <c r="B11" s="411"/>
      <c r="C11" s="156" t="s">
        <v>21</v>
      </c>
      <c r="D11" s="171"/>
      <c r="E11" s="172"/>
      <c r="F11" s="171"/>
      <c r="G11" s="171"/>
      <c r="H11" s="171"/>
      <c r="I11" s="173"/>
      <c r="J11" s="430"/>
      <c r="K11" s="156" t="s">
        <v>21</v>
      </c>
      <c r="L11" s="171"/>
      <c r="M11" s="171"/>
      <c r="N11" s="171"/>
      <c r="O11" s="171"/>
      <c r="P11" s="171"/>
      <c r="Q11" s="173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176"/>
      <c r="E13" s="176"/>
      <c r="F13" s="176"/>
      <c r="G13" s="176"/>
      <c r="H13" s="176"/>
      <c r="I13" s="177"/>
      <c r="J13" s="391" t="s">
        <v>12</v>
      </c>
      <c r="K13" s="391"/>
      <c r="L13" s="176"/>
      <c r="M13" s="176"/>
      <c r="N13" s="176"/>
      <c r="O13" s="176"/>
      <c r="P13" s="176"/>
      <c r="Q13" s="177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179"/>
      <c r="F14" s="180" t="s">
        <v>15</v>
      </c>
      <c r="G14" s="179"/>
      <c r="H14" s="180" t="s">
        <v>16</v>
      </c>
      <c r="I14" s="181"/>
      <c r="J14" s="391" t="s">
        <v>13</v>
      </c>
      <c r="K14" s="392"/>
      <c r="L14" s="178" t="s">
        <v>14</v>
      </c>
      <c r="M14" s="179"/>
      <c r="N14" s="180" t="s">
        <v>15</v>
      </c>
      <c r="O14" s="179"/>
      <c r="P14" s="180" t="s">
        <v>16</v>
      </c>
      <c r="Q14" s="181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160"/>
      <c r="E18" s="160"/>
      <c r="F18" s="160"/>
      <c r="G18" s="160"/>
      <c r="H18" s="160"/>
      <c r="I18" s="161"/>
      <c r="J18" s="446" t="s">
        <v>0</v>
      </c>
      <c r="K18" s="154" t="s">
        <v>1</v>
      </c>
      <c r="L18" s="160"/>
      <c r="M18" s="160"/>
      <c r="N18" s="160"/>
      <c r="O18" s="160"/>
      <c r="P18" s="160"/>
      <c r="Q18" s="161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77"/>
      <c r="I19" s="478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79"/>
      <c r="Q19" s="480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166"/>
      <c r="F21" s="167" t="s">
        <v>20</v>
      </c>
      <c r="G21" s="166"/>
      <c r="H21" s="233" t="s">
        <v>8</v>
      </c>
      <c r="I21" s="168"/>
      <c r="J21" s="391" t="s">
        <v>6</v>
      </c>
      <c r="K21" s="392"/>
      <c r="L21" s="165" t="s">
        <v>7</v>
      </c>
      <c r="M21" s="166"/>
      <c r="N21" s="167" t="s">
        <v>20</v>
      </c>
      <c r="O21" s="166"/>
      <c r="P21" s="233" t="s">
        <v>8</v>
      </c>
      <c r="Q21" s="168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475"/>
      <c r="I22" s="47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475"/>
      <c r="Q22" s="476"/>
    </row>
    <row r="23" spans="2:17" ht="20.7" customHeight="1" thickTop="1" thickBot="1" x14ac:dyDescent="0.3">
      <c r="B23" s="411"/>
      <c r="C23" s="156" t="s">
        <v>21</v>
      </c>
      <c r="D23" s="171"/>
      <c r="E23" s="171"/>
      <c r="F23" s="171"/>
      <c r="G23" s="171"/>
      <c r="H23" s="171"/>
      <c r="I23" s="173"/>
      <c r="J23" s="430"/>
      <c r="K23" s="156" t="s">
        <v>21</v>
      </c>
      <c r="L23" s="171"/>
      <c r="M23" s="171"/>
      <c r="N23" s="171"/>
      <c r="O23" s="171"/>
      <c r="P23" s="171"/>
      <c r="Q23" s="173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176"/>
      <c r="E25" s="176"/>
      <c r="F25" s="176"/>
      <c r="G25" s="176"/>
      <c r="H25" s="176"/>
      <c r="I25" s="177"/>
      <c r="J25" s="391" t="s">
        <v>12</v>
      </c>
      <c r="K25" s="391"/>
      <c r="L25" s="176"/>
      <c r="M25" s="176"/>
      <c r="N25" s="176"/>
      <c r="O25" s="176"/>
      <c r="P25" s="176"/>
      <c r="Q25" s="177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179"/>
      <c r="F26" s="180" t="s">
        <v>15</v>
      </c>
      <c r="G26" s="179"/>
      <c r="H26" s="180" t="s">
        <v>16</v>
      </c>
      <c r="I26" s="181"/>
      <c r="J26" s="391" t="s">
        <v>13</v>
      </c>
      <c r="K26" s="392"/>
      <c r="L26" s="178" t="s">
        <v>14</v>
      </c>
      <c r="M26" s="179"/>
      <c r="N26" s="180" t="s">
        <v>15</v>
      </c>
      <c r="O26" s="179"/>
      <c r="P26" s="180" t="s">
        <v>16</v>
      </c>
      <c r="Q26" s="181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G4:H4"/>
    <mergeCell ref="G5:H5"/>
    <mergeCell ref="M4:N4"/>
    <mergeCell ref="B2:Q3"/>
    <mergeCell ref="J15:K15"/>
    <mergeCell ref="M15:N15"/>
    <mergeCell ref="B15:C15"/>
    <mergeCell ref="E15:F15"/>
    <mergeCell ref="J14:K14"/>
    <mergeCell ref="P7:Q7"/>
    <mergeCell ref="M10:N10"/>
    <mergeCell ref="B6:B8"/>
    <mergeCell ref="J6:J8"/>
    <mergeCell ref="F7:G7"/>
    <mergeCell ref="H7:I7"/>
    <mergeCell ref="N7:O7"/>
    <mergeCell ref="D8:E8"/>
    <mergeCell ref="L8:M8"/>
    <mergeCell ref="N19:O19"/>
    <mergeCell ref="O16:P16"/>
    <mergeCell ref="P19:Q19"/>
    <mergeCell ref="J16:K17"/>
    <mergeCell ref="E17:F17"/>
    <mergeCell ref="G17:H17"/>
    <mergeCell ref="M17:N17"/>
    <mergeCell ref="O17:P17"/>
    <mergeCell ref="G16:H16"/>
    <mergeCell ref="M16:N16"/>
    <mergeCell ref="P22:Q22"/>
    <mergeCell ref="P10:Q10"/>
    <mergeCell ref="B16:C17"/>
    <mergeCell ref="E16:F16"/>
    <mergeCell ref="O4:P4"/>
    <mergeCell ref="D7:E7"/>
    <mergeCell ref="B14:C14"/>
    <mergeCell ref="B4:C5"/>
    <mergeCell ref="J4:K5"/>
    <mergeCell ref="E5:F5"/>
    <mergeCell ref="M5:N5"/>
    <mergeCell ref="O5:P5"/>
    <mergeCell ref="B13:C13"/>
    <mergeCell ref="J13:K13"/>
    <mergeCell ref="E4:F4"/>
    <mergeCell ref="L7:M7"/>
    <mergeCell ref="B9:C9"/>
    <mergeCell ref="J9:K9"/>
    <mergeCell ref="B10:B12"/>
    <mergeCell ref="E10:F10"/>
    <mergeCell ref="H10:I10"/>
    <mergeCell ref="J10:J12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M27:N27"/>
    <mergeCell ref="B22:B24"/>
    <mergeCell ref="E22:F22"/>
    <mergeCell ref="H22:I22"/>
    <mergeCell ref="J22:J24"/>
    <mergeCell ref="M22:N22"/>
    <mergeCell ref="B26:C26"/>
    <mergeCell ref="J26:K26"/>
    <mergeCell ref="B27:C27"/>
    <mergeCell ref="E27:F27"/>
    <mergeCell ref="J27:K27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4734" priority="411" timePeriod="today">
      <formula>FLOOR(F7,1)=TODAY()</formula>
    </cfRule>
  </conditionalFormatting>
  <conditionalFormatting sqref="F19">
    <cfRule type="timePeriod" dxfId="4733" priority="410" timePeriod="today">
      <formula>FLOOR(F19,1)=TODAY()</formula>
    </cfRule>
  </conditionalFormatting>
  <conditionalFormatting sqref="D38 G38">
    <cfRule type="timePeriod" dxfId="4732" priority="409" timePeriod="today">
      <formula>FLOOR(D38,1)=TODAY()</formula>
    </cfRule>
  </conditionalFormatting>
  <conditionalFormatting sqref="D49 G49 E44:F44 D42:E42 F41 H41">
    <cfRule type="timePeriod" dxfId="4731" priority="406" timePeriod="today">
      <formula>FLOOR(D41,1)=TODAY()</formula>
    </cfRule>
  </conditionalFormatting>
  <conditionalFormatting sqref="H41:I41">
    <cfRule type="expression" dxfId="4730" priority="405">
      <formula>D41</formula>
    </cfRule>
  </conditionalFormatting>
  <conditionalFormatting sqref="D41">
    <cfRule type="timePeriod" dxfId="4729" priority="404" timePeriod="today">
      <formula>FLOOR(D41,1)=TODAY()</formula>
    </cfRule>
  </conditionalFormatting>
  <conditionalFormatting sqref="N7">
    <cfRule type="timePeriod" dxfId="4728" priority="403" timePeriod="today">
      <formula>FLOOR(N7,1)=TODAY()</formula>
    </cfRule>
  </conditionalFormatting>
  <conditionalFormatting sqref="N19">
    <cfRule type="timePeriod" dxfId="4727" priority="402" timePeriod="today">
      <formula>FLOOR(N19,1)=TODAY()</formula>
    </cfRule>
  </conditionalFormatting>
  <conditionalFormatting sqref="Q20">
    <cfRule type="expression" dxfId="4726" priority="401">
      <formula>O20=(M21+O21+Q21)</formula>
    </cfRule>
  </conditionalFormatting>
  <conditionalFormatting sqref="D7">
    <cfRule type="timePeriod" dxfId="4725" priority="287" timePeriod="today">
      <formula>FLOOR(D7,1)=TODAY()</formula>
    </cfRule>
    <cfRule type="expression" dxfId="4724" priority="391">
      <formula>AND(D7&gt;=TODAY(),D7&lt;=TODAY()+1)</formula>
    </cfRule>
  </conditionalFormatting>
  <conditionalFormatting sqref="D7:E7">
    <cfRule type="expression" dxfId="4723" priority="247">
      <formula>$H7&lt;&gt;""</formula>
    </cfRule>
    <cfRule type="expression" dxfId="4722" priority="400">
      <formula>AND(TODAY()&gt;=$D$6+4,$H$7&lt;&gt;"")</formula>
    </cfRule>
  </conditionalFormatting>
  <conditionalFormatting sqref="D8:E8">
    <cfRule type="expression" dxfId="4721" priority="390">
      <formula>$I8&lt;&gt;""</formula>
    </cfRule>
    <cfRule type="timePeriod" dxfId="4720" priority="396" timePeriod="today">
      <formula>FLOOR(D8,1)=TODAY()</formula>
    </cfRule>
    <cfRule type="expression" dxfId="4719" priority="397">
      <formula>AND(D8&gt;=TODAY(),D8&lt;=TODAY()+1)</formula>
    </cfRule>
    <cfRule type="expression" dxfId="4718" priority="398">
      <formula>$H$7&lt;&gt;""</formula>
    </cfRule>
    <cfRule type="expression" dxfId="4717" priority="399">
      <formula>($E$9+$G$9+$I$9)=$G$8</formula>
    </cfRule>
  </conditionalFormatting>
  <conditionalFormatting sqref="E10:F10">
    <cfRule type="expression" dxfId="4716" priority="216">
      <formula>AND(SUM(E9,G9,I9)&lt;&gt;0,SUM(E9,G9,I9)=G8)</formula>
    </cfRule>
    <cfRule type="expression" dxfId="4715" priority="392">
      <formula>$H10&lt;&gt;""</formula>
    </cfRule>
    <cfRule type="timePeriod" dxfId="4714" priority="393" timePeriod="today">
      <formula>FLOOR(E10,1)=TODAY()</formula>
    </cfRule>
    <cfRule type="expression" dxfId="4713" priority="394">
      <formula>AND(E10&gt;=TODAY(),E10&lt;=TODAY()+1)</formula>
    </cfRule>
    <cfRule type="expression" dxfId="4712" priority="395">
      <formula>$I$8&lt;&gt;""</formula>
    </cfRule>
  </conditionalFormatting>
  <conditionalFormatting sqref="D12:I12">
    <cfRule type="timePeriod" dxfId="4711" priority="103" timePeriod="tomorrow">
      <formula>FLOOR(D12,1)=TODAY()+1</formula>
    </cfRule>
    <cfRule type="expression" dxfId="4710" priority="104">
      <formula>D$13&lt;&gt;""</formula>
    </cfRule>
    <cfRule type="expression" dxfId="4709" priority="105">
      <formula>D$12&lt;=TODAY()</formula>
    </cfRule>
  </conditionalFormatting>
  <conditionalFormatting sqref="D13:I13">
    <cfRule type="expression" dxfId="4708" priority="153">
      <formula>AND(D11&lt;&gt;"",YEAR($D11)=2019)</formula>
    </cfRule>
    <cfRule type="expression" dxfId="4707" priority="246">
      <formula>AND(D11&lt;&gt;"",YEAR($D11)=2020)</formula>
    </cfRule>
    <cfRule type="expression" dxfId="4706" priority="385">
      <formula>AND($D$11&lt;&gt;"",YEAR($D11)=2021)</formula>
    </cfRule>
    <cfRule type="expression" dxfId="4705" priority="386">
      <formula>AND(D11&lt;&gt;"",YEAR($D11)=2022)</formula>
    </cfRule>
    <cfRule type="expression" dxfId="4704" priority="387">
      <formula>AND(D11&lt;&gt;"",YEAR($D11)=2023)</formula>
    </cfRule>
    <cfRule type="expression" dxfId="4703" priority="388">
      <formula>AND(D11&lt;&gt;"",YEAR($D11)=2018)</formula>
    </cfRule>
  </conditionalFormatting>
  <conditionalFormatting sqref="D15">
    <cfRule type="expression" dxfId="4702" priority="120">
      <formula>AND(D15&gt;=TODAY(),D15&lt;=TODAY()+2)</formula>
    </cfRule>
    <cfRule type="expression" dxfId="4701" priority="145">
      <formula>AND(TODAY()&gt;=$H$10+6,TODAY()&lt;=$D$15-2)</formula>
    </cfRule>
  </conditionalFormatting>
  <conditionalFormatting sqref="I15">
    <cfRule type="cellIs" dxfId="4700" priority="295" operator="lessThan">
      <formula>1</formula>
    </cfRule>
  </conditionalFormatting>
  <conditionalFormatting sqref="I15">
    <cfRule type="expression" dxfId="4699" priority="384">
      <formula>IF(AND(E14="",G14="",I14="",(D11:I11)=""),"",IF(E14+G14+I14&lt;&gt;SUM(D11:I11),G15&lt;=TODAY()))</formula>
    </cfRule>
  </conditionalFormatting>
  <conditionalFormatting sqref="H7:I7">
    <cfRule type="expression" dxfId="4698" priority="381">
      <formula>$D8&lt;&gt;""</formula>
    </cfRule>
    <cfRule type="expression" dxfId="4697" priority="382">
      <formula>AND(H7="",D7&lt;&gt;"",D7&lt;=TODAY())</formula>
    </cfRule>
    <cfRule type="timePeriod" dxfId="4696" priority="383" timePeriod="today">
      <formula>FLOOR(H7,1)=TODAY()</formula>
    </cfRule>
  </conditionalFormatting>
  <conditionalFormatting sqref="I8">
    <cfRule type="expression" dxfId="4695" priority="380">
      <formula>G8=(E9+G9+I9)</formula>
    </cfRule>
  </conditionalFormatting>
  <conditionalFormatting sqref="H10">
    <cfRule type="expression" dxfId="4694" priority="376">
      <formula>(E9+G9+I9)=G8</formula>
    </cfRule>
  </conditionalFormatting>
  <conditionalFormatting sqref="H10:I10">
    <cfRule type="expression" dxfId="4693" priority="377">
      <formula>AND(H10="",E10&lt;&gt;"",E10&lt;=TODAY())</formula>
    </cfRule>
    <cfRule type="notContainsBlanks" dxfId="4692" priority="378">
      <formula>LEN(TRIM(H10))&gt;0</formula>
    </cfRule>
    <cfRule type="expression" dxfId="4691" priority="379">
      <formula>E10=TODAY()</formula>
    </cfRule>
  </conditionalFormatting>
  <conditionalFormatting sqref="D19">
    <cfRule type="timePeriod" dxfId="4690" priority="285" timePeriod="today">
      <formula>FLOOR(D19,1)=TODAY()</formula>
    </cfRule>
    <cfRule type="expression" dxfId="4689" priority="363">
      <formula>AND(D19&gt;=TODAY(),D19&lt;=TODAY()+1)</formula>
    </cfRule>
  </conditionalFormatting>
  <conditionalFormatting sqref="D19:E19">
    <cfRule type="expression" dxfId="4688" priority="277">
      <formula>$H19&lt;&gt;""</formula>
    </cfRule>
    <cfRule type="expression" dxfId="4687" priority="371">
      <formula>AND(TODAY()&gt;=$D$18+4,$H$19&lt;&gt;"")</formula>
    </cfRule>
  </conditionalFormatting>
  <conditionalFormatting sqref="D20">
    <cfRule type="expression" dxfId="4686" priority="370">
      <formula>AND(D20&gt;=TODAY(),D20&lt;=TODAY()+1)</formula>
    </cfRule>
  </conditionalFormatting>
  <conditionalFormatting sqref="D20:E20">
    <cfRule type="expression" dxfId="4685" priority="368">
      <formula>$I20&lt;&gt;""</formula>
    </cfRule>
    <cfRule type="timePeriod" dxfId="4684" priority="369" timePeriod="today">
      <formula>FLOOR(D20,1)=TODAY()</formula>
    </cfRule>
    <cfRule type="expression" dxfId="4683" priority="372">
      <formula>$H$19&lt;&gt;""</formula>
    </cfRule>
    <cfRule type="expression" dxfId="4682" priority="373">
      <formula>($E$21+$G$21+$I$21)=$G$20</formula>
    </cfRule>
  </conditionalFormatting>
  <conditionalFormatting sqref="E22:F22">
    <cfRule type="expression" dxfId="4681" priority="294">
      <formula>AND(SUM(E21,G21,I21)&lt;&gt;0,SUM(E21,G21,I21)=G20)</formula>
    </cfRule>
    <cfRule type="expression" dxfId="4680" priority="364">
      <formula>$H22&lt;&gt;""</formula>
    </cfRule>
    <cfRule type="timePeriod" dxfId="4679" priority="365" timePeriod="today">
      <formula>FLOOR(E22,1)=TODAY()</formula>
    </cfRule>
    <cfRule type="expression" dxfId="4678" priority="366">
      <formula>AND(E22&gt;=TODAY(),E22&lt;=TODAY()+1)</formula>
    </cfRule>
    <cfRule type="expression" dxfId="4677" priority="367">
      <formula>$I$20&lt;&gt;""</formula>
    </cfRule>
  </conditionalFormatting>
  <conditionalFormatting sqref="D24:I24">
    <cfRule type="timePeriod" dxfId="4676" priority="127" timePeriod="tomorrow">
      <formula>FLOOR(D24,1)=TODAY()+1</formula>
    </cfRule>
    <cfRule type="expression" dxfId="4675" priority="132">
      <formula>D$24&lt;=TODAY()</formula>
    </cfRule>
  </conditionalFormatting>
  <conditionalFormatting sqref="D24:I24">
    <cfRule type="expression" dxfId="4674" priority="97">
      <formula>D$25&lt;&gt;""</formula>
    </cfRule>
  </conditionalFormatting>
  <conditionalFormatting sqref="D25:I25">
    <cfRule type="expression" dxfId="4673" priority="184">
      <formula>AND(D23&lt;&gt;"",YEAR($D23)=2018)</formula>
    </cfRule>
    <cfRule type="expression" dxfId="4672" priority="251">
      <formula>AND(D23&lt;&gt;"",YEAR($D23)=2019)</formula>
    </cfRule>
    <cfRule type="expression" dxfId="4671" priority="358">
      <formula>AND(D23&lt;&gt;"",YEAR($D23)=2020)</formula>
    </cfRule>
    <cfRule type="expression" dxfId="4670" priority="359">
      <formula>AND(D23&lt;&gt;"",YEAR($D23)=2021)</formula>
    </cfRule>
    <cfRule type="expression" dxfId="4669" priority="360">
      <formula>AND(D23&lt;&gt;"",YEAR($D23)=2022)</formula>
    </cfRule>
    <cfRule type="expression" dxfId="4668" priority="361">
      <formula>AND(D23&lt;&gt;"",YEAR($D23)=2023)</formula>
    </cfRule>
  </conditionalFormatting>
  <conditionalFormatting sqref="D27">
    <cfRule type="expression" dxfId="4667" priority="118">
      <formula>AND(D27&gt;=TODAY(),D27&lt;=TODAY()+2)</formula>
    </cfRule>
    <cfRule type="expression" dxfId="4666" priority="129">
      <formula>AND(TODAY()&gt;=$H$22+6,TODAY()&lt;=$D$27-2)</formula>
    </cfRule>
  </conditionalFormatting>
  <conditionalFormatting sqref="H19">
    <cfRule type="timePeriod" dxfId="4665" priority="356" timePeriod="today">
      <formula>FLOOR(H19,1)=TODAY()</formula>
    </cfRule>
  </conditionalFormatting>
  <conditionalFormatting sqref="H19:I19">
    <cfRule type="expression" dxfId="4664" priority="354">
      <formula>$D20&lt;&gt;""</formula>
    </cfRule>
    <cfRule type="expression" dxfId="4663" priority="355">
      <formula>AND(H19="",D19&lt;&gt;"",D19&lt;=TODAY())</formula>
    </cfRule>
  </conditionalFormatting>
  <conditionalFormatting sqref="I20">
    <cfRule type="expression" dxfId="4662" priority="353">
      <formula>G20=(E21+G21+I21)</formula>
    </cfRule>
  </conditionalFormatting>
  <conditionalFormatting sqref="H22:I22">
    <cfRule type="expression" dxfId="4661" priority="349">
      <formula>(E21+G21+I21)=G20</formula>
    </cfRule>
    <cfRule type="expression" dxfId="4660" priority="350">
      <formula>AND(H22="",E22&lt;&gt;"",E22&lt;=TODAY())</formula>
    </cfRule>
    <cfRule type="notContainsBlanks" dxfId="4659" priority="351">
      <formula>LEN(TRIM(H22))&gt;0</formula>
    </cfRule>
    <cfRule type="expression" dxfId="4658" priority="352">
      <formula>E22=TODAY()</formula>
    </cfRule>
  </conditionalFormatting>
  <conditionalFormatting sqref="I27">
    <cfRule type="cellIs" dxfId="4657" priority="347" operator="lessThan">
      <formula>1</formula>
    </cfRule>
  </conditionalFormatting>
  <conditionalFormatting sqref="I27">
    <cfRule type="expression" dxfId="4656" priority="348">
      <formula>IF(AND(E26="",G26="",I26="",(D23:I23)=""),"",IF(E26+G26+I26&lt;&gt;SUM(D23:I23),G27&lt;=TODAY()))</formula>
    </cfRule>
  </conditionalFormatting>
  <conditionalFormatting sqref="L7">
    <cfRule type="timePeriod" dxfId="4655" priority="284" timePeriod="today">
      <formula>FLOOR(L7,1)=TODAY()</formula>
    </cfRule>
    <cfRule type="expression" dxfId="4654" priority="293">
      <formula>AND(L7&gt;=TODAY(),L7&lt;=TODAY()+1)</formula>
    </cfRule>
  </conditionalFormatting>
  <conditionalFormatting sqref="L7:M7">
    <cfRule type="expression" dxfId="4653" priority="278">
      <formula>$P7&lt;&gt;""</formula>
    </cfRule>
    <cfRule type="expression" dxfId="4652" priority="343">
      <formula>AND(TODAY()&gt;=$L$6+4,$P$7&lt;&gt;"")</formula>
    </cfRule>
  </conditionalFormatting>
  <conditionalFormatting sqref="L8">
    <cfRule type="expression" dxfId="4651" priority="342">
      <formula>AND(L8&gt;=TODAY(),L8&lt;=TODAY()+1)</formula>
    </cfRule>
  </conditionalFormatting>
  <conditionalFormatting sqref="L8:M8">
    <cfRule type="expression" dxfId="4650" priority="340">
      <formula>$Q$8&lt;&gt;""</formula>
    </cfRule>
    <cfRule type="timePeriod" dxfId="4649" priority="341" timePeriod="today">
      <formula>FLOOR(L8,1)=TODAY()</formula>
    </cfRule>
    <cfRule type="expression" dxfId="4648" priority="344">
      <formula>$P$7&lt;&gt;""</formula>
    </cfRule>
    <cfRule type="expression" dxfId="4647" priority="345">
      <formula>($M$9+$O$9+$Q$9)=$O$8</formula>
    </cfRule>
  </conditionalFormatting>
  <conditionalFormatting sqref="M10:N10">
    <cfRule type="expression" dxfId="4646" priority="291">
      <formula>"ET(SOMME(M8;O8;Q8)&lt;&gt;0;SOMME(M8;O8;Q9)=O7)  "</formula>
    </cfRule>
    <cfRule type="expression" dxfId="4645" priority="336">
      <formula>$P10&lt;&gt;""</formula>
    </cfRule>
    <cfRule type="timePeriod" dxfId="4644" priority="337" timePeriod="today">
      <formula>FLOOR(M10,1)=TODAY()</formula>
    </cfRule>
    <cfRule type="expression" dxfId="4643" priority="338">
      <formula>AND(M10&gt;=TODAY(),M10&lt;=TODAY()+1)</formula>
    </cfRule>
    <cfRule type="expression" dxfId="4642" priority="339">
      <formula>$Q$8&lt;&gt;""</formula>
    </cfRule>
  </conditionalFormatting>
  <conditionalFormatting sqref="L13:Q13">
    <cfRule type="expression" dxfId="4641" priority="173">
      <formula>AND(L11&lt;&gt;"",YEAR($L11)=2018)</formula>
    </cfRule>
    <cfRule type="expression" dxfId="4640" priority="233">
      <formula>AND(L11&lt;&gt;"",YEAR($L11)=2019)</formula>
    </cfRule>
    <cfRule type="expression" dxfId="4639" priority="332">
      <formula>AND(L11&lt;&gt;"",YEAR($L11)=2020)</formula>
    </cfRule>
    <cfRule type="expression" dxfId="4638" priority="333">
      <formula>AND(L11&lt;&gt;"",YEAR($L11)=2021)</formula>
    </cfRule>
    <cfRule type="expression" dxfId="4637" priority="334">
      <formula>AND(L11&lt;&gt;"",YEAR($L11)=2022)</formula>
    </cfRule>
    <cfRule type="expression" dxfId="4636" priority="335">
      <formula>AND(L11&lt;&gt;"",YEAR($L11)=2023)</formula>
    </cfRule>
  </conditionalFormatting>
  <conditionalFormatting sqref="L15">
    <cfRule type="expression" dxfId="4635" priority="119">
      <formula>AND(L15&gt;=TODAY(),L15&lt;=TODAY()+2)</formula>
    </cfRule>
    <cfRule type="expression" dxfId="4634" priority="133">
      <formula>AND(TODAY()&gt;=$P$10+6,TODAY()&lt;=$L$15-2)</formula>
    </cfRule>
  </conditionalFormatting>
  <conditionalFormatting sqref="P7">
    <cfRule type="timePeriod" dxfId="4633" priority="330" timePeriod="today">
      <formula>FLOOR(P7,1)=TODAY()</formula>
    </cfRule>
  </conditionalFormatting>
  <conditionalFormatting sqref="P7:Q7">
    <cfRule type="expression" dxfId="4632" priority="328">
      <formula>$L8&lt;&gt;""</formula>
    </cfRule>
    <cfRule type="expression" dxfId="4631" priority="329">
      <formula>AND(P7="",L7&lt;&gt;"",L7&lt;=TODAY())</formula>
    </cfRule>
  </conditionalFormatting>
  <conditionalFormatting sqref="Q8">
    <cfRule type="expression" dxfId="4630" priority="327">
      <formula>O8=(M9+O9+Q9)</formula>
    </cfRule>
  </conditionalFormatting>
  <conditionalFormatting sqref="P10:Q10">
    <cfRule type="expression" dxfId="4629" priority="323">
      <formula>(M9+O9+Q9)=O8</formula>
    </cfRule>
    <cfRule type="expression" dxfId="4628" priority="324">
      <formula>AND(P10="",M10&lt;&gt;"",M10&lt;=TODAY())</formula>
    </cfRule>
    <cfRule type="notContainsBlanks" dxfId="4627" priority="325">
      <formula>LEN(TRIM(P10))&gt;0</formula>
    </cfRule>
    <cfRule type="expression" dxfId="4626" priority="326">
      <formula>M10=TODAY()</formula>
    </cfRule>
  </conditionalFormatting>
  <conditionalFormatting sqref="Q15">
    <cfRule type="cellIs" dxfId="4625" priority="321" operator="lessThan">
      <formula>1</formula>
    </cfRule>
  </conditionalFormatting>
  <conditionalFormatting sqref="Q15">
    <cfRule type="expression" dxfId="4624" priority="322">
      <formula>IF(AND(M14="",O14="",Q14="",(L11:Q11)=""),"",IF(M14+O14+Q14&lt;&gt;SUM(L11:Q11),O15&lt;=TODAY()))</formula>
    </cfRule>
  </conditionalFormatting>
  <conditionalFormatting sqref="L19">
    <cfRule type="timePeriod" dxfId="4623" priority="283" timePeriod="today">
      <formula>FLOOR(L19,1)=TODAY()</formula>
    </cfRule>
    <cfRule type="expression" dxfId="4622" priority="290">
      <formula>AND(L19&gt;=TODAY(),L19&lt;=TODAY()+1)</formula>
    </cfRule>
  </conditionalFormatting>
  <conditionalFormatting sqref="L19:M19">
    <cfRule type="expression" dxfId="4621" priority="276">
      <formula>$P19&lt;&gt;""</formula>
    </cfRule>
    <cfRule type="expression" dxfId="4620" priority="317">
      <formula>AND(TODAY()&gt;=$L$18+4,$P$19&lt;&gt;"")</formula>
    </cfRule>
  </conditionalFormatting>
  <conditionalFormatting sqref="L20:M20">
    <cfRule type="expression" dxfId="4619" priority="314">
      <formula>$Q20&lt;&gt;""</formula>
    </cfRule>
    <cfRule type="timePeriod" dxfId="4618" priority="315" timePeriod="today">
      <formula>FLOOR(L20,1)=TODAY()</formula>
    </cfRule>
    <cfRule type="expression" dxfId="4617" priority="316">
      <formula>AND(L20&gt;=TODAY(),L20&lt;=TODAY()+1)</formula>
    </cfRule>
    <cfRule type="expression" dxfId="4616" priority="318">
      <formula>$P$19&lt;&gt;""</formula>
    </cfRule>
    <cfRule type="expression" dxfId="4615" priority="319">
      <formula>($M$21+$O$21+$Q$21)=$O$20</formula>
    </cfRule>
  </conditionalFormatting>
  <conditionalFormatting sqref="M22:N22">
    <cfRule type="expression" dxfId="4614" priority="288">
      <formula>AND(SUM(M21,O21,Q21)&lt;&gt;0,SUM(M21,O21,Q21)=O20)</formula>
    </cfRule>
    <cfRule type="expression" dxfId="4613" priority="310">
      <formula>$P22&lt;&gt;""</formula>
    </cfRule>
    <cfRule type="timePeriod" dxfId="4612" priority="311" timePeriod="today">
      <formula>FLOOR(M22,1)=TODAY()</formula>
    </cfRule>
    <cfRule type="expression" dxfId="4611" priority="312">
      <formula>AND(M22&gt;=TODAY(),M22&lt;=TODAY()+1)</formula>
    </cfRule>
    <cfRule type="expression" dxfId="4610" priority="313">
      <formula>$Q$20&lt;&gt;""</formula>
    </cfRule>
  </conditionalFormatting>
  <conditionalFormatting sqref="L25:Q25">
    <cfRule type="expression" dxfId="4609" priority="147">
      <formula>AND(L23&lt;&gt;"",YEAR($L23)=2023)</formula>
    </cfRule>
    <cfRule type="expression" dxfId="4608" priority="220">
      <formula>AND(L23&lt;&gt;"",YEAR($L23)=2022)</formula>
    </cfRule>
    <cfRule type="expression" dxfId="4607" priority="306">
      <formula>AND(L23&lt;&gt;"",YEAR($L23)=2021)</formula>
    </cfRule>
    <cfRule type="expression" dxfId="4606" priority="307">
      <formula>AND(L23&lt;&gt;"",YEAR($L23)=2020)</formula>
    </cfRule>
    <cfRule type="expression" dxfId="4605" priority="308">
      <formula>AND(L23&lt;&gt;"",YEAR($L23)=2019)</formula>
    </cfRule>
    <cfRule type="expression" dxfId="4604" priority="309">
      <formula>AND(L23&lt;&gt;"",YEAR($L23)=2018)</formula>
    </cfRule>
  </conditionalFormatting>
  <conditionalFormatting sqref="L27">
    <cfRule type="expression" dxfId="4603" priority="121">
      <formula>AND(L27&gt;=TODAY(),L27&lt;=TODAY()+2)</formula>
    </cfRule>
    <cfRule type="expression" dxfId="4602" priority="169">
      <formula>AND(TODAY()&gt;=$P$22+6,TODAY()&lt;=$L$27-2)</formula>
    </cfRule>
  </conditionalFormatting>
  <conditionalFormatting sqref="P19">
    <cfRule type="timePeriod" dxfId="4601" priority="304" timePeriod="today">
      <formula>FLOOR(P19,1)=TODAY()</formula>
    </cfRule>
  </conditionalFormatting>
  <conditionalFormatting sqref="P19:Q19">
    <cfRule type="expression" dxfId="4600" priority="302">
      <formula>$L20&lt;&gt;""</formula>
    </cfRule>
    <cfRule type="expression" dxfId="4599" priority="303">
      <formula>AND(P19="",L19&lt;&gt;"",L19&lt;=TODAY())</formula>
    </cfRule>
  </conditionalFormatting>
  <conditionalFormatting sqref="P22:Q22">
    <cfRule type="expression" dxfId="4598" priority="298">
      <formula>(M21+O21+Q21)=O20</formula>
    </cfRule>
    <cfRule type="expression" dxfId="4597" priority="299">
      <formula>AND(P22="",M22&lt;&gt;"",M22&lt;=TODAY())</formula>
    </cfRule>
    <cfRule type="notContainsBlanks" dxfId="4596" priority="300">
      <formula>LEN(TRIM(P22))&gt;0</formula>
    </cfRule>
    <cfRule type="expression" dxfId="4595" priority="301">
      <formula>M22=TODAY()</formula>
    </cfRule>
  </conditionalFormatting>
  <conditionalFormatting sqref="Q27">
    <cfRule type="cellIs" dxfId="4594" priority="296" operator="lessThan">
      <formula>1</formula>
    </cfRule>
  </conditionalFormatting>
  <conditionalFormatting sqref="Q27">
    <cfRule type="expression" dxfId="4593" priority="297">
      <formula>IF(AND(M26="",O26="",Q26="",(L23:Q23)=""),"",IF(M26+O26+Q26&lt;&gt;SUM(L23:Q23),O27&lt;=TODAY()))</formula>
    </cfRule>
  </conditionalFormatting>
  <conditionalFormatting sqref="D6:I15">
    <cfRule type="expression" dxfId="4592" priority="201">
      <formula>AND(($E$14+$G$14+$I$14)&lt;&gt;"",COUNTA($D$11:$I$11)&gt;0,COUNTA($D$11:$I$11)=($E$14+$G$14+$I$14))</formula>
    </cfRule>
  </conditionalFormatting>
  <conditionalFormatting sqref="D18:I27">
    <cfRule type="expression" dxfId="4591" priority="148">
      <formula>AND(($E$26+$G$26+$I$26)&lt;&gt;"",COUNTA($D$23:$I$23)&gt;0,COUNTA($D$23:$I$23)=($E$26+$G$26+$I$26))</formula>
    </cfRule>
  </conditionalFormatting>
  <conditionalFormatting sqref="L12:Q12">
    <cfRule type="timePeriod" dxfId="4590" priority="134" timePeriod="tomorrow">
      <formula>FLOOR(L12,1)=TODAY()+1</formula>
    </cfRule>
    <cfRule type="expression" dxfId="4589" priority="136">
      <formula>L$12&lt;=TODAY()</formula>
    </cfRule>
  </conditionalFormatting>
  <conditionalFormatting sqref="L12:Q12">
    <cfRule type="expression" dxfId="4588" priority="91">
      <formula>L$13&lt;&gt;""</formula>
    </cfRule>
  </conditionalFormatting>
  <conditionalFormatting sqref="L6:Q15">
    <cfRule type="expression" dxfId="4587" priority="150">
      <formula>AND(($M$14+$O$14+$Q$14)&lt;&gt;"",COUNTA($L$11:$Q$11)&gt;0,COUNTA($L$11:$Q$11)=($M$14+$O$14+$Q$14))</formula>
    </cfRule>
  </conditionalFormatting>
  <conditionalFormatting sqref="L24:Q24">
    <cfRule type="expression" dxfId="4586" priority="123">
      <formula>L$24&lt;=TODAY()</formula>
    </cfRule>
    <cfRule type="timePeriod" dxfId="4585" priority="160" timePeriod="tomorrow">
      <formula>FLOOR(L24,1)=TODAY()+1</formula>
    </cfRule>
  </conditionalFormatting>
  <conditionalFormatting sqref="L24:Q24">
    <cfRule type="expression" dxfId="4584" priority="85">
      <formula>L$25&lt;&gt;""</formula>
    </cfRule>
  </conditionalFormatting>
  <conditionalFormatting sqref="L18:Q27">
    <cfRule type="expression" dxfId="4583" priority="146">
      <formula>AND(($M$26+$O$26+$Q$26)&lt;&gt;"",COUNTA($L$23:$Q$23)&gt;0,COUNTA($L$23:$Q$23)=($M$26+$O$26+$Q$26))</formula>
    </cfRule>
  </conditionalFormatting>
  <conditionalFormatting sqref="D6:I10">
    <cfRule type="expression" dxfId="4582" priority="144">
      <formula>AND($E$9&lt;&gt;"",$G$9&lt;&gt;"",$I$9&lt;&gt;"",$G$8&lt;&gt;"",$E$9+$G$9+$I$9=$G$8)</formula>
    </cfRule>
  </conditionalFormatting>
  <conditionalFormatting sqref="D18:I22">
    <cfRule type="expression" dxfId="4581" priority="141">
      <formula>AND($E$21&lt;&gt;"",$G$21&lt;&gt;"",$I$21&lt;&gt;"",$G$20&lt;&gt;"",$E$21+$G$21+$I$21=$G$20)</formula>
    </cfRule>
  </conditionalFormatting>
  <conditionalFormatting sqref="L6:Q10">
    <cfRule type="expression" dxfId="4580" priority="143">
      <formula>AND($M$9&lt;&gt;"",$O$9&lt;&gt;"",$Q$9&lt;&gt;"",$O$8&lt;&gt;"",$M$9+$O$9+$Q$9=$O$8)</formula>
    </cfRule>
  </conditionalFormatting>
  <conditionalFormatting sqref="L18:Q22">
    <cfRule type="expression" dxfId="4579" priority="139">
      <formula>AND($M$21&lt;&gt;"",$O$21&lt;&gt;"",$Q$21&lt;&gt;"",$O$20&lt;&gt;"",$M$21+$O$21+$Q$21=$O$20)</formula>
    </cfRule>
  </conditionalFormatting>
  <conditionalFormatting sqref="M5:N5">
    <cfRule type="expression" dxfId="4578" priority="78">
      <formula>$M$5&lt;&gt;""</formula>
    </cfRule>
    <cfRule type="expression" dxfId="4577" priority="83">
      <formula>OR(D27&lt;=TODAY()-2,Q5&lt;=TODAY()-2)</formula>
    </cfRule>
    <cfRule type="expression" dxfId="4576" priority="280">
      <formula>$M$4&lt;&gt;""</formula>
    </cfRule>
    <cfRule type="expression" dxfId="4575" priority="282">
      <formula>OR($E$21+$G$21+$I$21=$I$20,$E$26+$G$26+$I$26=$I$20,TODAY()&gt;=$D$27-2)</formula>
    </cfRule>
  </conditionalFormatting>
  <conditionalFormatting sqref="D6">
    <cfRule type="expression" dxfId="4574" priority="217">
      <formula>$D$6&lt;&gt;""</formula>
    </cfRule>
    <cfRule type="expression" dxfId="4573" priority="275">
      <formula>$D7=TODAY()</formula>
    </cfRule>
    <cfRule type="expression" dxfId="4572" priority="375">
      <formula>$I$5&lt;&gt;""</formula>
    </cfRule>
  </conditionalFormatting>
  <conditionalFormatting sqref="L6">
    <cfRule type="expression" dxfId="4571" priority="214">
      <formula>$L6&lt;&gt;""</formula>
    </cfRule>
    <cfRule type="expression" dxfId="4570" priority="244">
      <formula>$Q$4&lt;&gt;""</formula>
    </cfRule>
    <cfRule type="expression" dxfId="4569" priority="346">
      <formula>$L$7=TODAY()</formula>
    </cfRule>
  </conditionalFormatting>
  <conditionalFormatting sqref="D18">
    <cfRule type="expression" dxfId="4568" priority="265">
      <formula>$D$18&lt;&gt;""</formula>
    </cfRule>
    <cfRule type="expression" dxfId="4567" priority="357">
      <formula>$I16&lt;&gt;""</formula>
    </cfRule>
  </conditionalFormatting>
  <conditionalFormatting sqref="L18">
    <cfRule type="expression" dxfId="4566" priority="213">
      <formula>$L18&lt;&gt;""</formula>
    </cfRule>
    <cfRule type="expression" dxfId="4565" priority="231">
      <formula>$Q$16&lt;&gt;""</formula>
    </cfRule>
    <cfRule type="expression" dxfId="4564" priority="320">
      <formula>$L$19=TODAY()</formula>
    </cfRule>
  </conditionalFormatting>
  <conditionalFormatting sqref="E5">
    <cfRule type="expression" dxfId="4563" priority="271">
      <formula>$E5&lt;&gt;""</formula>
    </cfRule>
    <cfRule type="expression" dxfId="4562" priority="281">
      <formula>$E$4&lt;&gt;""</formula>
    </cfRule>
  </conditionalFormatting>
  <conditionalFormatting sqref="M6:Q6">
    <cfRule type="expression" dxfId="4561" priority="180">
      <formula>AND($P$7="",L6&lt;&gt;"",M6="")</formula>
    </cfRule>
  </conditionalFormatting>
  <conditionalFormatting sqref="D11">
    <cfRule type="expression" dxfId="4560" priority="102">
      <formula>IF($I8&gt;=1,$H$10,"")</formula>
    </cfRule>
  </conditionalFormatting>
  <conditionalFormatting sqref="E11">
    <cfRule type="expression" dxfId="4559" priority="111">
      <formula>IF($I$8&gt;=2,$H$10,"")</formula>
    </cfRule>
    <cfRule type="expression" dxfId="4558" priority="191">
      <formula>$E11&lt;&gt;""</formula>
    </cfRule>
  </conditionalFormatting>
  <conditionalFormatting sqref="F11">
    <cfRule type="expression" dxfId="4557" priority="157">
      <formula>IF($I$8&gt;=3,$H$10,"")</formula>
    </cfRule>
    <cfRule type="expression" dxfId="4556" priority="197">
      <formula>$F$11&lt;&gt;""</formula>
    </cfRule>
  </conditionalFormatting>
  <conditionalFormatting sqref="G11">
    <cfRule type="expression" dxfId="4555" priority="187">
      <formula>IF($I$8&gt;=4,$H$10,"")</formula>
    </cfRule>
    <cfRule type="expression" dxfId="4554" priority="202">
      <formula>$G$11&lt;&gt;""</formula>
    </cfRule>
  </conditionalFormatting>
  <conditionalFormatting sqref="H11">
    <cfRule type="expression" dxfId="4553" priority="188">
      <formula>IF($I$8&gt;=5,$H$10,"")</formula>
    </cfRule>
    <cfRule type="expression" dxfId="4552" priority="203">
      <formula>$H$11&lt;&gt;""</formula>
    </cfRule>
  </conditionalFormatting>
  <conditionalFormatting sqref="I11">
    <cfRule type="expression" dxfId="4551" priority="189">
      <formula>IF($I$8&gt;=6,$H$10,"")</formula>
    </cfRule>
    <cfRule type="expression" dxfId="4550" priority="204">
      <formula>$I$11&lt;&gt;""</formula>
    </cfRule>
  </conditionalFormatting>
  <conditionalFormatting sqref="D23">
    <cfRule type="expression" dxfId="4549" priority="149">
      <formula>IF($I$20&gt;=1,$H$22,"")</formula>
    </cfRule>
  </conditionalFormatting>
  <conditionalFormatting sqref="E23">
    <cfRule type="expression" dxfId="4548" priority="183">
      <formula>IF($I$20&gt;=2,$H$22,"")</formula>
    </cfRule>
    <cfRule type="expression" dxfId="4547" priority="186">
      <formula>$E$23&lt;&gt;""</formula>
    </cfRule>
  </conditionalFormatting>
  <conditionalFormatting sqref="F23">
    <cfRule type="expression" dxfId="4546" priority="182">
      <formula>IF($I$20&gt;=3,$H$22,"")</formula>
    </cfRule>
    <cfRule type="expression" dxfId="4545" priority="192">
      <formula>$F$23&lt;&gt;""</formula>
    </cfRule>
  </conditionalFormatting>
  <conditionalFormatting sqref="G23">
    <cfRule type="expression" dxfId="4544" priority="181">
      <formula>IF($I$20&gt;=4,$H$22,"")</formula>
    </cfRule>
    <cfRule type="expression" dxfId="4543" priority="193">
      <formula>$G$23&lt;&gt;""</formula>
    </cfRule>
  </conditionalFormatting>
  <conditionalFormatting sqref="H23">
    <cfRule type="expression" dxfId="4542" priority="155">
      <formula>IF($I$20&gt;=5,$H$22,"")</formula>
    </cfRule>
    <cfRule type="expression" dxfId="4541" priority="194">
      <formula>$H$23&lt;&gt;""</formula>
    </cfRule>
  </conditionalFormatting>
  <conditionalFormatting sqref="I23">
    <cfRule type="expression" dxfId="4540" priority="96">
      <formula>IF($I$20&gt;=6,$H$22,"")</formula>
    </cfRule>
    <cfRule type="expression" dxfId="4539" priority="195">
      <formula>$I$23&lt;&gt;""</formula>
    </cfRule>
  </conditionalFormatting>
  <conditionalFormatting sqref="L11">
    <cfRule type="expression" dxfId="4538" priority="151">
      <formula>IF($Q8&gt;=1,$P$10,"")</formula>
    </cfRule>
  </conditionalFormatting>
  <conditionalFormatting sqref="M11">
    <cfRule type="expression" dxfId="4537" priority="90">
      <formula>IF($Q$8&gt;=2,$P$10,"")</formula>
    </cfRule>
    <cfRule type="expression" dxfId="4536" priority="175">
      <formula>$M$11&lt;&gt;""</formula>
    </cfRule>
  </conditionalFormatting>
  <conditionalFormatting sqref="N11">
    <cfRule type="expression" dxfId="4535" priority="156">
      <formula>IF($Q$8&gt;=3,$P$10,"")</formula>
    </cfRule>
    <cfRule type="expression" dxfId="4534" priority="176">
      <formula>$N$11&lt;&gt;""</formula>
    </cfRule>
  </conditionalFormatting>
  <conditionalFormatting sqref="O11">
    <cfRule type="expression" dxfId="4533" priority="172">
      <formula>IF($Q$8&gt;=4,$P$10,"")</formula>
    </cfRule>
    <cfRule type="expression" dxfId="4532" priority="177">
      <formula>$O$11&lt;&gt;""</formula>
    </cfRule>
  </conditionalFormatting>
  <conditionalFormatting sqref="P11">
    <cfRule type="expression" dxfId="4531" priority="171">
      <formula>IF($Q$8&gt;=5,$P$10,"")</formula>
    </cfRule>
    <cfRule type="expression" dxfId="4530" priority="178">
      <formula>$P$11&lt;&gt;""</formula>
    </cfRule>
  </conditionalFormatting>
  <conditionalFormatting sqref="Q11">
    <cfRule type="expression" dxfId="4529" priority="170">
      <formula>IF($Q$8&gt;=6,$P$10,"")</formula>
    </cfRule>
    <cfRule type="expression" dxfId="4528" priority="179">
      <formula>$Q$11&lt;&gt;""</formula>
    </cfRule>
  </conditionalFormatting>
  <conditionalFormatting sqref="L23">
    <cfRule type="expression" dxfId="4527" priority="161">
      <formula>IF($Q$20&gt;=1,$P$22,"")</formula>
    </cfRule>
  </conditionalFormatting>
  <conditionalFormatting sqref="M23">
    <cfRule type="expression" dxfId="4526" priority="84">
      <formula>IF($Q$20&gt;=2,$P$22,"")</formula>
    </cfRule>
    <cfRule type="expression" dxfId="4525" priority="162">
      <formula>$M$23&lt;&gt;""</formula>
    </cfRule>
  </conditionalFormatting>
  <conditionalFormatting sqref="N23">
    <cfRule type="expression" dxfId="4524" priority="159">
      <formula>IF($Q$20&gt;=3,$P$22,"")</formula>
    </cfRule>
    <cfRule type="expression" dxfId="4523" priority="163">
      <formula>$N$23&lt;&gt;""</formula>
    </cfRule>
  </conditionalFormatting>
  <conditionalFormatting sqref="O23">
    <cfRule type="expression" dxfId="4522" priority="158">
      <formula>IF($Q$20&gt;=4,$P$22,"")</formula>
    </cfRule>
    <cfRule type="expression" dxfId="4521" priority="164">
      <formula>$O$23&lt;&gt;""</formula>
    </cfRule>
  </conditionalFormatting>
  <conditionalFormatting sqref="P23">
    <cfRule type="expression" dxfId="4520" priority="154">
      <formula>IF($Q$20&gt;=5,$P$22,"")</formula>
    </cfRule>
    <cfRule type="expression" dxfId="4519" priority="165">
      <formula>$P$23&lt;&gt;""</formula>
    </cfRule>
  </conditionalFormatting>
  <conditionalFormatting sqref="Q23">
    <cfRule type="expression" dxfId="4518" priority="117">
      <formula>IF($Q$20&gt;=6,$P$22,"")</formula>
    </cfRule>
    <cfRule type="expression" dxfId="4517" priority="166">
      <formula>$Q$23&lt;&gt;""</formula>
    </cfRule>
  </conditionalFormatting>
  <conditionalFormatting sqref="D11:I11">
    <cfRule type="expression" dxfId="4516" priority="59">
      <formula>D$11&lt;&gt;""</formula>
    </cfRule>
    <cfRule type="expression" dxfId="4515" priority="190">
      <formula>$H$10&lt;=TODAY()-2</formula>
    </cfRule>
  </conditionalFormatting>
  <conditionalFormatting sqref="L11:Q11">
    <cfRule type="expression" dxfId="4514" priority="58">
      <formula>L$11&lt;&gt;""</formula>
    </cfRule>
    <cfRule type="expression" dxfId="4513" priority="174">
      <formula>$P$10&lt;=TODAY()-2</formula>
    </cfRule>
  </conditionalFormatting>
  <conditionalFormatting sqref="D23:I23">
    <cfRule type="expression" dxfId="4512" priority="57">
      <formula>D$23&lt;&gt;""</formula>
    </cfRule>
    <cfRule type="expression" dxfId="4511" priority="185">
      <formula>$H$22&lt;=TODAY()-2</formula>
    </cfRule>
  </conditionalFormatting>
  <conditionalFormatting sqref="L23:Q23">
    <cfRule type="expression" dxfId="4510" priority="56">
      <formula>L$23&lt;&gt;""</formula>
    </cfRule>
    <cfRule type="expression" dxfId="4509" priority="167">
      <formula>$P$22&lt;=TODAY()-2</formula>
    </cfRule>
  </conditionalFormatting>
  <conditionalFormatting sqref="E6:I6">
    <cfRule type="expression" dxfId="4508" priority="212">
      <formula>AND($H$7="",D6&lt;&gt;"",E6="")</formula>
    </cfRule>
  </conditionalFormatting>
  <conditionalFormatting sqref="E18:I18">
    <cfRule type="expression" dxfId="4507" priority="209">
      <formula>AND($H$19="",D18&lt;&gt;"",E18="")</formula>
    </cfRule>
  </conditionalFormatting>
  <conditionalFormatting sqref="M18:Q18">
    <cfRule type="expression" dxfId="4506" priority="207">
      <formula>AND($P$19="",L18&lt;&gt;"",M18="")</formula>
    </cfRule>
  </conditionalFormatting>
  <conditionalFormatting sqref="M12">
    <cfRule type="expression" dxfId="4505" priority="232">
      <formula>AND(TODAY()&gt;=$M$11,TODAY()&lt;=$M$12-1)</formula>
    </cfRule>
  </conditionalFormatting>
  <conditionalFormatting sqref="L12">
    <cfRule type="expression" dxfId="4504" priority="292">
      <formula>AND(TODAY()&gt;=$L$11,TODAY()&lt;=$L$12-1)</formula>
    </cfRule>
  </conditionalFormatting>
  <conditionalFormatting sqref="N12">
    <cfRule type="expression" dxfId="4503" priority="95">
      <formula>$N$12&lt;=TODAY()</formula>
    </cfRule>
    <cfRule type="expression" dxfId="4502" priority="210">
      <formula>AND(TODAY()&gt;=$N$11,TODAY()&lt;=$N$12-1)</formula>
    </cfRule>
  </conditionalFormatting>
  <conditionalFormatting sqref="O12">
    <cfRule type="expression" dxfId="4501" priority="94">
      <formula>$O$12&lt;=TODAY()</formula>
    </cfRule>
    <cfRule type="expression" dxfId="4500" priority="142">
      <formula>AND(TODAY()&gt;=$O$11,TODAY()&lt;=$O$12-1)</formula>
    </cfRule>
  </conditionalFormatting>
  <conditionalFormatting sqref="P12">
    <cfRule type="expression" dxfId="4499" priority="93">
      <formula>$P12&lt;=TODAY()</formula>
    </cfRule>
    <cfRule type="expression" dxfId="4498" priority="137">
      <formula>AND(TODAY()&gt;=$P$11,TODAY()&lt;=$P$12-1)</formula>
    </cfRule>
  </conditionalFormatting>
  <conditionalFormatting sqref="Q12">
    <cfRule type="expression" dxfId="4497" priority="92">
      <formula>$Q$12&lt;=TODAY()</formula>
    </cfRule>
    <cfRule type="expression" dxfId="4496" priority="135">
      <formula>AND(TODAY()&gt;=$Q$11,TODAY()&lt;=$Q$12-1)</formula>
    </cfRule>
  </conditionalFormatting>
  <conditionalFormatting sqref="D24">
    <cfRule type="expression" dxfId="4495" priority="362">
      <formula>AND(TODAY()&gt;=D23,TODAY()&lt;=D24-1)</formula>
    </cfRule>
  </conditionalFormatting>
  <conditionalFormatting sqref="E24">
    <cfRule type="expression" dxfId="4494" priority="130">
      <formula>$E$24&lt;=TODAY()</formula>
    </cfRule>
    <cfRule type="expression" dxfId="4493" priority="250">
      <formula>AND(TODAY()&gt;=$E$23,TODAY()&lt;=$E$24-1)</formula>
    </cfRule>
  </conditionalFormatting>
  <conditionalFormatting sqref="F24">
    <cfRule type="expression" dxfId="4492" priority="101">
      <formula>$F$24&lt;=TODAY()</formula>
    </cfRule>
    <cfRule type="expression" dxfId="4491" priority="211">
      <formula>AND(TODAY()&gt;=$F$23,TODAY()&lt;=$F$24-1)</formula>
    </cfRule>
  </conditionalFormatting>
  <conditionalFormatting sqref="G24">
    <cfRule type="expression" dxfId="4490" priority="100">
      <formula>$G$24&lt;=TODAY()</formula>
    </cfRule>
    <cfRule type="expression" dxfId="4489" priority="140">
      <formula>AND(TODAY()&gt;=$G$23,TODAY()&lt;=$G$24-1)</formula>
    </cfRule>
  </conditionalFormatting>
  <conditionalFormatting sqref="H24">
    <cfRule type="expression" dxfId="4488" priority="99">
      <formula>$H$24&lt;=TODAY()</formula>
    </cfRule>
    <cfRule type="expression" dxfId="4487" priority="131">
      <formula>AND(TODAY()&gt;=$H$23,TODAY()&lt;=$H$24-1)</formula>
    </cfRule>
  </conditionalFormatting>
  <conditionalFormatting sqref="I24">
    <cfRule type="expression" dxfId="4486" priority="98">
      <formula>$I$24&lt;=TODAY()</formula>
    </cfRule>
    <cfRule type="expression" dxfId="4485" priority="128">
      <formula>AND(TODAY()&gt;=$I$23,TODAY()&lt;=$I$24-1)</formula>
    </cfRule>
  </conditionalFormatting>
  <conditionalFormatting sqref="L24">
    <cfRule type="expression" dxfId="4484" priority="289">
      <formula>AND(TODAY()&gt;=$L$23,TODAY()&lt;=$L$24-1)</formula>
    </cfRule>
  </conditionalFormatting>
  <conditionalFormatting sqref="M24">
    <cfRule type="expression" dxfId="4483" priority="122">
      <formula>$M$24&lt;=TODAY()</formula>
    </cfRule>
    <cfRule type="expression" dxfId="4482" priority="219">
      <formula>AND(TODAY()&gt;=$M$23,TODAY()&lt;=$M$24-1)</formula>
    </cfRule>
  </conditionalFormatting>
  <conditionalFormatting sqref="N24">
    <cfRule type="expression" dxfId="4481" priority="89">
      <formula>$N$24&lt;=TODAY()</formula>
    </cfRule>
    <cfRule type="expression" dxfId="4480" priority="138">
      <formula>AND(TODAY()&gt;=$N$23,TODAY()&lt;=$N$24-1)</formula>
    </cfRule>
  </conditionalFormatting>
  <conditionalFormatting sqref="O24">
    <cfRule type="expression" dxfId="4479" priority="88">
      <formula>$O$24&lt;=TODAY()</formula>
    </cfRule>
    <cfRule type="expression" dxfId="4478" priority="126">
      <formula>AND(TODAY()&gt;=$O$23,TODAY()&lt;=$O$24-1)</formula>
    </cfRule>
  </conditionalFormatting>
  <conditionalFormatting sqref="P24">
    <cfRule type="expression" dxfId="4477" priority="87">
      <formula>$P$24&lt;=TODAY()</formula>
    </cfRule>
    <cfRule type="expression" dxfId="4476" priority="125">
      <formula>AND(TODAY()&gt;=$P$23,TODAY()&lt;=$P$24-1)</formula>
    </cfRule>
  </conditionalFormatting>
  <conditionalFormatting sqref="Q24">
    <cfRule type="expression" dxfId="4475" priority="86">
      <formula>$Q$24&lt;=TODAY()</formula>
    </cfRule>
    <cfRule type="expression" dxfId="4474" priority="124">
      <formula>AND(TODAY()&gt;=$Q$23,TODAY()&lt;=$Q$24-1)</formula>
    </cfRule>
  </conditionalFormatting>
  <conditionalFormatting sqref="G15">
    <cfRule type="expression" dxfId="4473" priority="112">
      <formula>$G$15=TODAY()</formula>
    </cfRule>
    <cfRule type="expression" dxfId="4472" priority="113">
      <formula>AND(TODAY()&gt;=D15,TODAY()&lt;=G15)</formula>
    </cfRule>
  </conditionalFormatting>
  <conditionalFormatting sqref="G27">
    <cfRule type="expression" dxfId="4471" priority="109">
      <formula>$G$27=TODAY()</formula>
    </cfRule>
    <cfRule type="expression" dxfId="4470" priority="116">
      <formula>AND(TODAY()&gt;=$D$27,TODAY()&lt;=$G$27)</formula>
    </cfRule>
  </conditionalFormatting>
  <conditionalFormatting sqref="O15">
    <cfRule type="expression" dxfId="4469" priority="110">
      <formula>$O$15=TODAY()</formula>
    </cfRule>
    <cfRule type="expression" dxfId="4468" priority="115">
      <formula>AND(TODAY()&gt;=L15,TODAY()&lt;=O15)</formula>
    </cfRule>
  </conditionalFormatting>
  <conditionalFormatting sqref="O27">
    <cfRule type="expression" dxfId="4467" priority="108">
      <formula>$O$27=TODAY()</formula>
    </cfRule>
    <cfRule type="expression" dxfId="4466" priority="114">
      <formula>AND(TODAY()&gt;=$L$27,AUJOURDHUI&lt;=$O$27)</formula>
    </cfRule>
  </conditionalFormatting>
  <conditionalFormatting sqref="D12">
    <cfRule type="expression" dxfId="4465" priority="218">
      <formula>AND(TODAY()&gt;=D11,TODAY()&lt;=D12-1)</formula>
    </cfRule>
  </conditionalFormatting>
  <conditionalFormatting sqref="E12">
    <cfRule type="expression" dxfId="4464" priority="245">
      <formula>AND(TODAY()&gt;=$E$11,TODAY()&lt;=$E$12-1)</formula>
    </cfRule>
  </conditionalFormatting>
  <conditionalFormatting sqref="F12">
    <cfRule type="expression" dxfId="4463" priority="389">
      <formula>AND(TODAY()&gt;=$F$11,TODAY()&lt;=$F$12-1)</formula>
    </cfRule>
  </conditionalFormatting>
  <conditionalFormatting sqref="G12">
    <cfRule type="expression" dxfId="4462" priority="152">
      <formula>AND(TODAY()&gt;=$G$11,TODAY()&lt;=$G$12-1)</formula>
    </cfRule>
  </conditionalFormatting>
  <conditionalFormatting sqref="H12">
    <cfRule type="expression" dxfId="4461" priority="107">
      <formula>AND(TODAY()&gt;=$H$11,TODAY()&lt;=$H$12-1)</formula>
    </cfRule>
  </conditionalFormatting>
  <conditionalFormatting sqref="I12">
    <cfRule type="expression" dxfId="4460" priority="106">
      <formula>AND(TODAY()&gt;=$I$11,TODAY()&lt;=$I$12-1)</formula>
    </cfRule>
  </conditionalFormatting>
  <conditionalFormatting sqref="E4:F4">
    <cfRule type="expression" dxfId="4459" priority="81">
      <formula>$E$4&lt;&gt;""</formula>
    </cfRule>
    <cfRule type="expression" dxfId="4458" priority="82">
      <formula>$E$4=""</formula>
    </cfRule>
  </conditionalFormatting>
  <conditionalFormatting sqref="M4:N4">
    <cfRule type="expression" dxfId="4457" priority="60">
      <formula>$M$4&lt;&gt;""</formula>
    </cfRule>
    <cfRule type="expression" dxfId="4456" priority="77">
      <formula>Q4=TODAY()</formula>
    </cfRule>
    <cfRule type="expression" dxfId="4455" priority="79">
      <formula>OR(D27&lt;=TODAY()-2,Q5&lt;=TODAY()-2)</formula>
    </cfRule>
    <cfRule type="expression" dxfId="4454" priority="80">
      <formula>OR($E$21+$G$21+$I$21=$I$20,$E$26+$G$26+$I$26=$I$20,TODAY()&gt;=$D$27-2)</formula>
    </cfRule>
  </conditionalFormatting>
  <conditionalFormatting sqref="M17:N17">
    <cfRule type="expression" dxfId="4453" priority="67">
      <formula>$M$17&lt;&gt;""</formula>
    </cfRule>
    <cfRule type="expression" dxfId="4452" priority="72">
      <formula>OR(L15&lt;=TODAY()-2,Q17&lt;=TODAY()-2)</formula>
    </cfRule>
    <cfRule type="expression" dxfId="4451" priority="74">
      <formula>$M$16&lt;&gt;""</formula>
    </cfRule>
    <cfRule type="expression" dxfId="4450" priority="76">
      <formula>OR($M$9+$O$9+$Q$9=$Q$8,$M$14+$O$14+$Q$14=$Q$8,TODAY()&gt;=$L$15-2)</formula>
    </cfRule>
  </conditionalFormatting>
  <conditionalFormatting sqref="E17">
    <cfRule type="expression" dxfId="4449" priority="63">
      <formula>$E17&lt;&gt;""</formula>
    </cfRule>
    <cfRule type="expression" dxfId="4448" priority="75">
      <formula>$E$16&lt;&gt;""</formula>
    </cfRule>
  </conditionalFormatting>
  <conditionalFormatting sqref="E16:F16">
    <cfRule type="expression" dxfId="4447" priority="62">
      <formula>E16&lt;&gt;""</formula>
    </cfRule>
    <cfRule type="expression" dxfId="4446" priority="65">
      <formula>OR($E$9+$G$9+$I$9=$G$8,$E$14+$G$14+$I$14=$I$8,TODAY()&gt;=$D$15-2)</formula>
    </cfRule>
    <cfRule type="expression" dxfId="4445" priority="70">
      <formula>$I$16=TODAY()</formula>
    </cfRule>
    <cfRule type="expression" dxfId="4444" priority="71">
      <formula>OR(D15&lt;=TODAY()-2,I17&lt;=TODAY()-2)</formula>
    </cfRule>
  </conditionalFormatting>
  <conditionalFormatting sqref="M16:N16">
    <cfRule type="expression" dxfId="4443" priority="61">
      <formula>$M$16&lt;&gt;""</formula>
    </cfRule>
    <cfRule type="expression" dxfId="4442" priority="66">
      <formula>Q16=TODAY()</formula>
    </cfRule>
    <cfRule type="expression" dxfId="4441" priority="68">
      <formula>OR(L15&lt;=TODAY()-2,Q17&lt;=TODAY()-2)</formula>
    </cfRule>
    <cfRule type="expression" dxfId="4440" priority="69">
      <formula>OR($M$9+$O$9+$Q$9=$Q$8,$M$14+$O$14+$Q$14=$Q$8,TODAY()&gt;=$L$27-2)</formula>
    </cfRule>
  </conditionalFormatting>
  <conditionalFormatting sqref="E17:F17">
    <cfRule type="expression" dxfId="4439" priority="64">
      <formula>OR(D15&lt;=TODAY()-2,I17&lt;=TODAY()-2)</formula>
    </cfRule>
    <cfRule type="expression" dxfId="4438" priority="73">
      <formula>OR($E$9+$G$9+$I$9=$I$8,$E$14+$G$14+$I$14=$I$8,TODAY()&gt;=$D$15-2)</formula>
    </cfRule>
  </conditionalFormatting>
  <conditionalFormatting sqref="Q4:Q5">
    <cfRule type="expression" dxfId="4437" priority="46">
      <formula>AND($Q$5&lt;&gt;"",TODAY()&gt;=$Q$5,$Q4="")</formula>
    </cfRule>
    <cfRule type="timePeriod" dxfId="4436" priority="53" timePeriod="tomorrow">
      <formula>FLOOR(Q4,1)=TODAY()+1</formula>
    </cfRule>
  </conditionalFormatting>
  <conditionalFormatting sqref="I16:I17">
    <cfRule type="expression" dxfId="4435" priority="44">
      <formula>AND($I$17&lt;&gt;"",TODAY()&gt;=$I$17,I16="")</formula>
    </cfRule>
    <cfRule type="timePeriod" dxfId="4434" priority="55" timePeriod="tomorrow">
      <formula>FLOOR(I16,1)=TODAY()+1</formula>
    </cfRule>
  </conditionalFormatting>
  <conditionalFormatting sqref="I4">
    <cfRule type="expression" dxfId="4433" priority="39">
      <formula>$I$5&lt;&gt;""</formula>
    </cfRule>
    <cfRule type="expression" dxfId="4432" priority="40">
      <formula>$I$5&lt;&gt;""</formula>
    </cfRule>
  </conditionalFormatting>
  <conditionalFormatting sqref="Q16:Q17">
    <cfRule type="expression" dxfId="4431" priority="50">
      <formula>AND($Q$17&lt;&gt;"",TODAY()&gt;=$Q$17,$Q16="")</formula>
    </cfRule>
    <cfRule type="timePeriod" dxfId="4430" priority="51" timePeriod="tomorrow">
      <formula>FLOOR(Q16,1)=TODAY()+1</formula>
    </cfRule>
  </conditionalFormatting>
  <conditionalFormatting sqref="I30">
    <cfRule type="cellIs" dxfId="4429" priority="3" operator="lessThan">
      <formula>1</formula>
    </cfRule>
  </conditionalFormatting>
  <conditionalFormatting sqref="G32:H33">
    <cfRule type="timePeriod" dxfId="4428" priority="12" timePeriod="today">
      <formula>FLOOR(G32,1)=TODAY()</formula>
    </cfRule>
  </conditionalFormatting>
  <conditionalFormatting sqref="Q30">
    <cfRule type="cellIs" dxfId="4427" priority="7" operator="lessThan">
      <formula>1</formula>
    </cfRule>
    <cfRule type="expression" dxfId="4426" priority="11">
      <formula>M30</formula>
    </cfRule>
  </conditionalFormatting>
  <conditionalFormatting sqref="O32:P32">
    <cfRule type="timePeriod" dxfId="4425" priority="10" timePeriod="today">
      <formula>FLOOR(O32,1)=TODAY()</formula>
    </cfRule>
  </conditionalFormatting>
  <conditionalFormatting sqref="O33:P33">
    <cfRule type="timePeriod" dxfId="4424" priority="9" timePeriod="today">
      <formula>FLOOR(O33,1)=TODAY()</formula>
    </cfRule>
  </conditionalFormatting>
  <conditionalFormatting sqref="Q29">
    <cfRule type="cellIs" dxfId="4423" priority="8" operator="lessThan">
      <formula>1</formula>
    </cfRule>
  </conditionalFormatting>
  <conditionalFormatting sqref="Q32">
    <cfRule type="cellIs" dxfId="4422" priority="6" operator="lessThan">
      <formula>1</formula>
    </cfRule>
  </conditionalFormatting>
  <conditionalFormatting sqref="Q33">
    <cfRule type="cellIs" dxfId="4421" priority="5" operator="lessThan">
      <formula>1</formula>
    </cfRule>
  </conditionalFormatting>
  <conditionalFormatting sqref="I29">
    <cfRule type="cellIs" dxfId="4420" priority="4" operator="lessThan">
      <formula>1</formula>
    </cfRule>
  </conditionalFormatting>
  <conditionalFormatting sqref="I32">
    <cfRule type="cellIs" dxfId="4419" priority="2" operator="lessThan">
      <formula>1</formula>
    </cfRule>
  </conditionalFormatting>
  <conditionalFormatting sqref="I33">
    <cfRule type="cellIs" dxfId="4418" priority="1" operator="lessThan">
      <formula>1</formula>
    </cfRule>
  </conditionalFormatting>
  <dataValidations count="2">
    <dataValidation type="list" allowBlank="1" showInputMessage="1" showErrorMessage="1" sqref="E5:F5 M5:N5 E17:F17 M17:N17" xr:uid="{C75BA08A-288A-4671-BF71-750DA5C3E0CA}">
      <formula1>Mâles</formula1>
    </dataValidation>
    <dataValidation type="list" allowBlank="1" showInputMessage="1" showErrorMessage="1" sqref="E4:F4 M4:N4 E16:F16 M16:N16" xr:uid="{23F20573-D84B-4C58-9FB2-A2053EC30565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24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2C27ED-760B-408F-8294-A663F1E8B2E9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A727C97E-46B3-445D-8F84-44838A786F49}">
          <x14:formula1>
            <xm:f>Liste!$F$2:$F$6</xm:f>
          </x14:formula1>
          <xm:sqref>H9 P9 P21 H21</xm:sqref>
        </x14:dataValidation>
        <x14:dataValidation type="list" allowBlank="1" showInputMessage="1" showErrorMessage="1" xr:uid="{D701C4E8-3F19-450D-A679-CE6BB8D5110E}">
          <x14:formula1>
            <xm:f>Liste!$G$2:$G$6</xm:f>
          </x14:formula1>
          <xm:sqref>F9 N9 N21 F21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M25" sqref="M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B31:F31"/>
    <mergeCell ref="B29:C29"/>
    <mergeCell ref="J29:K29"/>
    <mergeCell ref="B30:C30"/>
    <mergeCell ref="J30:K30"/>
    <mergeCell ref="G28:H28"/>
    <mergeCell ref="B28:F28"/>
    <mergeCell ref="P7:Q7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B15:C15"/>
    <mergeCell ref="E15:F15"/>
    <mergeCell ref="B13:C13"/>
    <mergeCell ref="B14:C14"/>
    <mergeCell ref="J13:K13"/>
    <mergeCell ref="L7:M7"/>
    <mergeCell ref="D8:E8"/>
    <mergeCell ref="D7:E7"/>
    <mergeCell ref="B9:C9"/>
    <mergeCell ref="B10:B12"/>
    <mergeCell ref="J9:K9"/>
    <mergeCell ref="E10:F10"/>
    <mergeCell ref="H10:I10"/>
    <mergeCell ref="J10:J12"/>
    <mergeCell ref="B6:B8"/>
    <mergeCell ref="M10:N10"/>
    <mergeCell ref="J6:J8"/>
    <mergeCell ref="F7:G7"/>
    <mergeCell ref="H7:I7"/>
    <mergeCell ref="N7:O7"/>
    <mergeCell ref="L8:M8"/>
    <mergeCell ref="B2:Q3"/>
    <mergeCell ref="B4:C5"/>
    <mergeCell ref="J4:K5"/>
    <mergeCell ref="E5:F5"/>
    <mergeCell ref="M5:N5"/>
    <mergeCell ref="O5:P5"/>
    <mergeCell ref="E4:F4"/>
    <mergeCell ref="M4:N4"/>
    <mergeCell ref="O4:P4"/>
    <mergeCell ref="G4:H4"/>
    <mergeCell ref="G5:H5"/>
    <mergeCell ref="O17:P17"/>
    <mergeCell ref="B18:B20"/>
    <mergeCell ref="J18:J20"/>
    <mergeCell ref="D19:E19"/>
    <mergeCell ref="F19:G19"/>
    <mergeCell ref="H19:I19"/>
    <mergeCell ref="L19:M19"/>
    <mergeCell ref="N19:O19"/>
    <mergeCell ref="P19:Q19"/>
    <mergeCell ref="D20:E20"/>
    <mergeCell ref="L20:M20"/>
    <mergeCell ref="J14:K14"/>
    <mergeCell ref="J15:K15"/>
    <mergeCell ref="M15:N15"/>
    <mergeCell ref="B21:C21"/>
    <mergeCell ref="J21:K21"/>
    <mergeCell ref="M17:N17"/>
    <mergeCell ref="P22:Q22"/>
    <mergeCell ref="B26:C26"/>
    <mergeCell ref="J26:K26"/>
    <mergeCell ref="B27:C27"/>
    <mergeCell ref="E27:F27"/>
    <mergeCell ref="J27:K27"/>
    <mergeCell ref="M27:N27"/>
    <mergeCell ref="B25:C25"/>
    <mergeCell ref="J25:K25"/>
    <mergeCell ref="B22:B24"/>
    <mergeCell ref="E22:F22"/>
    <mergeCell ref="H22:I22"/>
    <mergeCell ref="J22:J24"/>
    <mergeCell ref="M22:N22"/>
    <mergeCell ref="O28:P28"/>
    <mergeCell ref="G29:H29"/>
    <mergeCell ref="G30:H30"/>
    <mergeCell ref="G32:H32"/>
    <mergeCell ref="G33:H33"/>
    <mergeCell ref="O29:P29"/>
    <mergeCell ref="O30:P30"/>
    <mergeCell ref="O32:P32"/>
    <mergeCell ref="O33:P33"/>
    <mergeCell ref="J31:N31"/>
    <mergeCell ref="J28:N28"/>
  </mergeCells>
  <conditionalFormatting sqref="F7">
    <cfRule type="timePeriod" dxfId="4417" priority="422" timePeriod="today">
      <formula>FLOOR(F7,1)=TODAY()</formula>
    </cfRule>
  </conditionalFormatting>
  <conditionalFormatting sqref="F19">
    <cfRule type="timePeriod" dxfId="4416" priority="421" timePeriod="today">
      <formula>FLOOR(F19,1)=TODAY()</formula>
    </cfRule>
  </conditionalFormatting>
  <conditionalFormatting sqref="D38 G38">
    <cfRule type="timePeriod" dxfId="4415" priority="420" timePeriod="today">
      <formula>FLOOR(D38,1)=TODAY()</formula>
    </cfRule>
  </conditionalFormatting>
  <conditionalFormatting sqref="D49 G49 E44:F44 D42:E42 F41 H41">
    <cfRule type="timePeriod" dxfId="4414" priority="417" timePeriod="today">
      <formula>FLOOR(D41,1)=TODAY()</formula>
    </cfRule>
  </conditionalFormatting>
  <conditionalFormatting sqref="H41:I41">
    <cfRule type="expression" dxfId="4413" priority="416">
      <formula>D41</formula>
    </cfRule>
  </conditionalFormatting>
  <conditionalFormatting sqref="D41">
    <cfRule type="timePeriod" dxfId="4412" priority="415" timePeriod="today">
      <formula>FLOOR(D41,1)=TODAY()</formula>
    </cfRule>
  </conditionalFormatting>
  <conditionalFormatting sqref="N7">
    <cfRule type="timePeriod" dxfId="4411" priority="414" timePeriod="today">
      <formula>FLOOR(N7,1)=TODAY()</formula>
    </cfRule>
  </conditionalFormatting>
  <conditionalFormatting sqref="N19">
    <cfRule type="timePeriod" dxfId="4410" priority="413" timePeriod="today">
      <formula>FLOOR(N19,1)=TODAY()</formula>
    </cfRule>
  </conditionalFormatting>
  <conditionalFormatting sqref="Q20">
    <cfRule type="expression" dxfId="4409" priority="412">
      <formula>O20=(M21+O21+Q21)</formula>
    </cfRule>
  </conditionalFormatting>
  <conditionalFormatting sqref="D7">
    <cfRule type="timePeriod" dxfId="4408" priority="298" timePeriod="today">
      <formula>FLOOR(D7,1)=TODAY()</formula>
    </cfRule>
    <cfRule type="expression" dxfId="4407" priority="402">
      <formula>AND(D7&gt;=TODAY(),D7&lt;=TODAY()+1)</formula>
    </cfRule>
  </conditionalFormatting>
  <conditionalFormatting sqref="D7:E7">
    <cfRule type="expression" dxfId="4406" priority="258">
      <formula>$H7&lt;&gt;""</formula>
    </cfRule>
    <cfRule type="expression" dxfId="4405" priority="411">
      <formula>AND(TODAY()&gt;=$D$6+4,$H$7&lt;&gt;"")</formula>
    </cfRule>
  </conditionalFormatting>
  <conditionalFormatting sqref="D8:E8">
    <cfRule type="expression" dxfId="4404" priority="401">
      <formula>$I8&lt;&gt;""</formula>
    </cfRule>
    <cfRule type="timePeriod" dxfId="4403" priority="407" timePeriod="today">
      <formula>FLOOR(D8,1)=TODAY()</formula>
    </cfRule>
    <cfRule type="expression" dxfId="4402" priority="408">
      <formula>AND(D8&gt;=TODAY(),D8&lt;=TODAY()+1)</formula>
    </cfRule>
    <cfRule type="expression" dxfId="4401" priority="409">
      <formula>$H$7&lt;&gt;""</formula>
    </cfRule>
    <cfRule type="expression" dxfId="4400" priority="410">
      <formula>($E$9+$G$9+$I$9)=$G$8</formula>
    </cfRule>
  </conditionalFormatting>
  <conditionalFormatting sqref="E10:F10">
    <cfRule type="expression" dxfId="4399" priority="227">
      <formula>AND(SUM(E9,G9,I9)&lt;&gt;0,SUM(E9,G9,I9)=G8)</formula>
    </cfRule>
    <cfRule type="expression" dxfId="4398" priority="403">
      <formula>$H10&lt;&gt;""</formula>
    </cfRule>
    <cfRule type="timePeriod" dxfId="4397" priority="404" timePeriod="today">
      <formula>FLOOR(E10,1)=TODAY()</formula>
    </cfRule>
    <cfRule type="expression" dxfId="4396" priority="405">
      <formula>AND(E10&gt;=TODAY(),E10&lt;=TODAY()+1)</formula>
    </cfRule>
    <cfRule type="expression" dxfId="4395" priority="406">
      <formula>$I$8&lt;&gt;""</formula>
    </cfRule>
  </conditionalFormatting>
  <conditionalFormatting sqref="D12:I12">
    <cfRule type="timePeriod" dxfId="4394" priority="114" timePeriod="tomorrow">
      <formula>FLOOR(D12,1)=TODAY()+1</formula>
    </cfRule>
    <cfRule type="expression" dxfId="4393" priority="115">
      <formula>D$13&lt;&gt;""</formula>
    </cfRule>
    <cfRule type="expression" dxfId="4392" priority="116">
      <formula>D$12&lt;=TODAY()</formula>
    </cfRule>
  </conditionalFormatting>
  <conditionalFormatting sqref="D13:I13">
    <cfRule type="expression" dxfId="4391" priority="164">
      <formula>AND(D11&lt;&gt;"",YEAR($D11)=2019)</formula>
    </cfRule>
    <cfRule type="expression" dxfId="4390" priority="257">
      <formula>AND(D11&lt;&gt;"",YEAR($D11)=2020)</formula>
    </cfRule>
    <cfRule type="expression" dxfId="4389" priority="396">
      <formula>AND($D$11&lt;&gt;"",YEAR($D11)=2021)</formula>
    </cfRule>
    <cfRule type="expression" dxfId="4388" priority="397">
      <formula>AND(D11&lt;&gt;"",YEAR($D11)=2022)</formula>
    </cfRule>
    <cfRule type="expression" dxfId="4387" priority="398">
      <formula>AND(D11&lt;&gt;"",YEAR($D11)=2023)</formula>
    </cfRule>
    <cfRule type="expression" dxfId="4386" priority="399">
      <formula>AND(D11&lt;&gt;"",YEAR($D11)=2018)</formula>
    </cfRule>
  </conditionalFormatting>
  <conditionalFormatting sqref="D15">
    <cfRule type="expression" dxfId="4385" priority="131">
      <formula>AND(D15&gt;=TODAY(),D15&lt;=TODAY()+2)</formula>
    </cfRule>
    <cfRule type="expression" dxfId="4384" priority="156">
      <formula>AND(TODAY()&gt;=$H$10+6,TODAY()&lt;=$D$15-2)</formula>
    </cfRule>
  </conditionalFormatting>
  <conditionalFormatting sqref="I15">
    <cfRule type="cellIs" dxfId="4383" priority="306" operator="lessThan">
      <formula>1</formula>
    </cfRule>
  </conditionalFormatting>
  <conditionalFormatting sqref="I15">
    <cfRule type="expression" dxfId="4382" priority="395">
      <formula>IF(AND(E14="",G14="",I14="",(D11:I11)=""),"",IF(E14+G14+I14&lt;&gt;SUM(D11:I11),G15&lt;=TODAY()))</formula>
    </cfRule>
  </conditionalFormatting>
  <conditionalFormatting sqref="H7:I7">
    <cfRule type="expression" dxfId="4381" priority="392">
      <formula>$D8&lt;&gt;""</formula>
    </cfRule>
    <cfRule type="expression" dxfId="4380" priority="393">
      <formula>AND(H7="",D7&lt;&gt;"",D7&lt;=TODAY())</formula>
    </cfRule>
    <cfRule type="timePeriod" dxfId="4379" priority="394" timePeriod="today">
      <formula>FLOOR(H7,1)=TODAY()</formula>
    </cfRule>
  </conditionalFormatting>
  <conditionalFormatting sqref="I8">
    <cfRule type="expression" dxfId="4378" priority="391">
      <formula>G8=(E9+G9+I9)</formula>
    </cfRule>
  </conditionalFormatting>
  <conditionalFormatting sqref="H10">
    <cfRule type="expression" dxfId="4377" priority="387">
      <formula>(E9+G9+I9)=G8</formula>
    </cfRule>
  </conditionalFormatting>
  <conditionalFormatting sqref="H10:I10">
    <cfRule type="expression" dxfId="4376" priority="388">
      <formula>AND(H10="",E10&lt;&gt;"",E10&lt;=TODAY())</formula>
    </cfRule>
    <cfRule type="notContainsBlanks" dxfId="4375" priority="389">
      <formula>LEN(TRIM(H10))&gt;0</formula>
    </cfRule>
    <cfRule type="expression" dxfId="4374" priority="390">
      <formula>E10=TODAY()</formula>
    </cfRule>
  </conditionalFormatting>
  <conditionalFormatting sqref="D19">
    <cfRule type="timePeriod" dxfId="4373" priority="296" timePeriod="today">
      <formula>FLOOR(D19,1)=TODAY()</formula>
    </cfRule>
    <cfRule type="expression" dxfId="4372" priority="374">
      <formula>AND(D19&gt;=TODAY(),D19&lt;=TODAY()+1)</formula>
    </cfRule>
  </conditionalFormatting>
  <conditionalFormatting sqref="D19:E19">
    <cfRule type="expression" dxfId="4371" priority="288">
      <formula>$H19&lt;&gt;""</formula>
    </cfRule>
    <cfRule type="expression" dxfId="4370" priority="382">
      <formula>AND(TODAY()&gt;=$D$18+4,$H$19&lt;&gt;"")</formula>
    </cfRule>
  </conditionalFormatting>
  <conditionalFormatting sqref="D20">
    <cfRule type="expression" dxfId="4369" priority="381">
      <formula>AND(D20&gt;=TODAY(),D20&lt;=TODAY()+1)</formula>
    </cfRule>
  </conditionalFormatting>
  <conditionalFormatting sqref="D20:E20">
    <cfRule type="expression" dxfId="4368" priority="379">
      <formula>$I20&lt;&gt;""</formula>
    </cfRule>
    <cfRule type="timePeriod" dxfId="4367" priority="380" timePeriod="today">
      <formula>FLOOR(D20,1)=TODAY()</formula>
    </cfRule>
    <cfRule type="expression" dxfId="4366" priority="383">
      <formula>$H$19&lt;&gt;""</formula>
    </cfRule>
    <cfRule type="expression" dxfId="4365" priority="384">
      <formula>($E$21+$G$21+$I$21)=$G$20</formula>
    </cfRule>
  </conditionalFormatting>
  <conditionalFormatting sqref="E22:F22">
    <cfRule type="expression" dxfId="4364" priority="305">
      <formula>AND(SUM(E21,G21,I21)&lt;&gt;0,SUM(E21,G21,I21)=G20)</formula>
    </cfRule>
    <cfRule type="expression" dxfId="4363" priority="375">
      <formula>$H22&lt;&gt;""</formula>
    </cfRule>
    <cfRule type="timePeriod" dxfId="4362" priority="376" timePeriod="today">
      <formula>FLOOR(E22,1)=TODAY()</formula>
    </cfRule>
    <cfRule type="expression" dxfId="4361" priority="377">
      <formula>AND(E22&gt;=TODAY(),E22&lt;=TODAY()+1)</formula>
    </cfRule>
    <cfRule type="expression" dxfId="4360" priority="378">
      <formula>$I$20&lt;&gt;""</formula>
    </cfRule>
  </conditionalFormatting>
  <conditionalFormatting sqref="D24:I24">
    <cfRule type="timePeriod" dxfId="4359" priority="138" timePeriod="tomorrow">
      <formula>FLOOR(D24,1)=TODAY()+1</formula>
    </cfRule>
    <cfRule type="expression" dxfId="4358" priority="143">
      <formula>D$24&lt;=TODAY()</formula>
    </cfRule>
  </conditionalFormatting>
  <conditionalFormatting sqref="D24:I24">
    <cfRule type="expression" dxfId="4357" priority="108">
      <formula>D$25&lt;&gt;""</formula>
    </cfRule>
  </conditionalFormatting>
  <conditionalFormatting sqref="D25:I25">
    <cfRule type="expression" dxfId="4356" priority="195">
      <formula>AND(D23&lt;&gt;"",YEAR($D23)=2018)</formula>
    </cfRule>
    <cfRule type="expression" dxfId="4355" priority="262">
      <formula>AND(D23&lt;&gt;"",YEAR($D23)=2019)</formula>
    </cfRule>
    <cfRule type="expression" dxfId="4354" priority="369">
      <formula>AND(D23&lt;&gt;"",YEAR($D23)=2020)</formula>
    </cfRule>
    <cfRule type="expression" dxfId="4353" priority="370">
      <formula>AND(D23&lt;&gt;"",YEAR($D23)=2021)</formula>
    </cfRule>
    <cfRule type="expression" dxfId="4352" priority="371">
      <formula>AND(D23&lt;&gt;"",YEAR($D23)=2022)</formula>
    </cfRule>
    <cfRule type="expression" dxfId="4351" priority="372">
      <formula>AND(D23&lt;&gt;"",YEAR($D23)=2023)</formula>
    </cfRule>
  </conditionalFormatting>
  <conditionalFormatting sqref="D27">
    <cfRule type="expression" dxfId="4350" priority="129">
      <formula>AND(D27&gt;=TODAY(),D27&lt;=TODAY()+2)</formula>
    </cfRule>
    <cfRule type="expression" dxfId="4349" priority="140">
      <formula>AND(TODAY()&gt;=$H$22+6,TODAY()&lt;=$D$27-2)</formula>
    </cfRule>
  </conditionalFormatting>
  <conditionalFormatting sqref="H19">
    <cfRule type="timePeriod" dxfId="4348" priority="367" timePeriod="today">
      <formula>FLOOR(H19,1)=TODAY()</formula>
    </cfRule>
  </conditionalFormatting>
  <conditionalFormatting sqref="H19:I19">
    <cfRule type="expression" dxfId="4347" priority="365">
      <formula>$D20&lt;&gt;""</formula>
    </cfRule>
    <cfRule type="expression" dxfId="4346" priority="366">
      <formula>AND(H19="",D19&lt;&gt;"",D19&lt;=TODAY())</formula>
    </cfRule>
  </conditionalFormatting>
  <conditionalFormatting sqref="I20">
    <cfRule type="expression" dxfId="4345" priority="364">
      <formula>G20=(E21+G21+I21)</formula>
    </cfRule>
  </conditionalFormatting>
  <conditionalFormatting sqref="H22:I22">
    <cfRule type="expression" dxfId="4344" priority="360">
      <formula>(E21+G21+I21)=G20</formula>
    </cfRule>
    <cfRule type="expression" dxfId="4343" priority="361">
      <formula>AND(H22="",E22&lt;&gt;"",E22&lt;=TODAY())</formula>
    </cfRule>
    <cfRule type="notContainsBlanks" dxfId="4342" priority="362">
      <formula>LEN(TRIM(H22))&gt;0</formula>
    </cfRule>
    <cfRule type="expression" dxfId="4341" priority="363">
      <formula>E22=TODAY()</formula>
    </cfRule>
  </conditionalFormatting>
  <conditionalFormatting sqref="I27">
    <cfRule type="cellIs" dxfId="4340" priority="358" operator="lessThan">
      <formula>1</formula>
    </cfRule>
  </conditionalFormatting>
  <conditionalFormatting sqref="I27">
    <cfRule type="expression" dxfId="4339" priority="359">
      <formula>IF(AND(E26="",G26="",I26="",(D23:I23)=""),"",IF(E26+G26+I26&lt;&gt;SUM(D23:I23),G27&lt;=TODAY()))</formula>
    </cfRule>
  </conditionalFormatting>
  <conditionalFormatting sqref="L7">
    <cfRule type="timePeriod" dxfId="4338" priority="295" timePeriod="today">
      <formula>FLOOR(L7,1)=TODAY()</formula>
    </cfRule>
    <cfRule type="expression" dxfId="4337" priority="304">
      <formula>AND(L7&gt;=TODAY(),L7&lt;=TODAY()+1)</formula>
    </cfRule>
  </conditionalFormatting>
  <conditionalFormatting sqref="L7:M7">
    <cfRule type="expression" dxfId="4336" priority="289">
      <formula>$P7&lt;&gt;""</formula>
    </cfRule>
    <cfRule type="expression" dxfId="4335" priority="354">
      <formula>AND(TODAY()&gt;=$L$6+4,$P$7&lt;&gt;"")</formula>
    </cfRule>
  </conditionalFormatting>
  <conditionalFormatting sqref="L8">
    <cfRule type="expression" dxfId="4334" priority="353">
      <formula>AND(L8&gt;=TODAY(),L8&lt;=TODAY()+1)</formula>
    </cfRule>
  </conditionalFormatting>
  <conditionalFormatting sqref="L8:M8">
    <cfRule type="expression" dxfId="4333" priority="351">
      <formula>$Q$8&lt;&gt;""</formula>
    </cfRule>
    <cfRule type="timePeriod" dxfId="4332" priority="352" timePeriod="today">
      <formula>FLOOR(L8,1)=TODAY()</formula>
    </cfRule>
    <cfRule type="expression" dxfId="4331" priority="355">
      <formula>$P$7&lt;&gt;""</formula>
    </cfRule>
    <cfRule type="expression" dxfId="4330" priority="356">
      <formula>($M$9+$O$9+$Q$9)=$O$8</formula>
    </cfRule>
  </conditionalFormatting>
  <conditionalFormatting sqref="M10:N10">
    <cfRule type="expression" dxfId="4329" priority="302">
      <formula>"ET(SOMME(M8;O8;Q8)&lt;&gt;0;SOMME(M8;O8;Q9)=O7)  "</formula>
    </cfRule>
    <cfRule type="expression" dxfId="4328" priority="347">
      <formula>$P10&lt;&gt;""</formula>
    </cfRule>
    <cfRule type="timePeriod" dxfId="4327" priority="348" timePeriod="today">
      <formula>FLOOR(M10,1)=TODAY()</formula>
    </cfRule>
    <cfRule type="expression" dxfId="4326" priority="349">
      <formula>AND(M10&gt;=TODAY(),M10&lt;=TODAY()+1)</formula>
    </cfRule>
    <cfRule type="expression" dxfId="4325" priority="350">
      <formula>$Q$8&lt;&gt;""</formula>
    </cfRule>
  </conditionalFormatting>
  <conditionalFormatting sqref="L13:Q13">
    <cfRule type="expression" dxfId="4324" priority="184">
      <formula>AND(L11&lt;&gt;"",YEAR($L11)=2018)</formula>
    </cfRule>
    <cfRule type="expression" dxfId="4323" priority="244">
      <formula>AND(L11&lt;&gt;"",YEAR($L11)=2019)</formula>
    </cfRule>
    <cfRule type="expression" dxfId="4322" priority="343">
      <formula>AND(L11&lt;&gt;"",YEAR($L11)=2020)</formula>
    </cfRule>
    <cfRule type="expression" dxfId="4321" priority="344">
      <formula>AND(L11&lt;&gt;"",YEAR($L11)=2021)</formula>
    </cfRule>
    <cfRule type="expression" dxfId="4320" priority="345">
      <formula>AND(L11&lt;&gt;"",YEAR($L11)=2022)</formula>
    </cfRule>
    <cfRule type="expression" dxfId="4319" priority="346">
      <formula>AND(L11&lt;&gt;"",YEAR($L11)=2023)</formula>
    </cfRule>
  </conditionalFormatting>
  <conditionalFormatting sqref="L15">
    <cfRule type="expression" dxfId="4318" priority="130">
      <formula>AND(L15&gt;=TODAY(),L15&lt;=TODAY()+2)</formula>
    </cfRule>
    <cfRule type="expression" dxfId="4317" priority="144">
      <formula>AND(TODAY()&gt;=$P$10+6,TODAY()&lt;=$L$15-2)</formula>
    </cfRule>
  </conditionalFormatting>
  <conditionalFormatting sqref="P7">
    <cfRule type="timePeriod" dxfId="4316" priority="341" timePeriod="today">
      <formula>FLOOR(P7,1)=TODAY()</formula>
    </cfRule>
  </conditionalFormatting>
  <conditionalFormatting sqref="P7:Q7">
    <cfRule type="expression" dxfId="4315" priority="339">
      <formula>$L8&lt;&gt;""</formula>
    </cfRule>
    <cfRule type="expression" dxfId="4314" priority="340">
      <formula>AND(P7="",L7&lt;&gt;"",L7&lt;=TODAY())</formula>
    </cfRule>
  </conditionalFormatting>
  <conditionalFormatting sqref="Q8">
    <cfRule type="expression" dxfId="4313" priority="338">
      <formula>O8=(M9+O9+Q9)</formula>
    </cfRule>
  </conditionalFormatting>
  <conditionalFormatting sqref="P10:Q10">
    <cfRule type="expression" dxfId="4312" priority="334">
      <formula>(M9+O9+Q9)=O8</formula>
    </cfRule>
    <cfRule type="expression" dxfId="4311" priority="335">
      <formula>AND(P10="",M10&lt;&gt;"",M10&lt;=TODAY())</formula>
    </cfRule>
    <cfRule type="notContainsBlanks" dxfId="4310" priority="336">
      <formula>LEN(TRIM(P10))&gt;0</formula>
    </cfRule>
    <cfRule type="expression" dxfId="4309" priority="337">
      <formula>M10=TODAY()</formula>
    </cfRule>
  </conditionalFormatting>
  <conditionalFormatting sqref="Q15">
    <cfRule type="cellIs" dxfId="4308" priority="332" operator="lessThan">
      <formula>1</formula>
    </cfRule>
  </conditionalFormatting>
  <conditionalFormatting sqref="Q15">
    <cfRule type="expression" dxfId="4307" priority="333">
      <formula>IF(AND(M14="",O14="",Q14="",(L11:Q11)=""),"",IF(M14+O14+Q14&lt;&gt;SUM(L11:Q11),O15&lt;=TODAY()))</formula>
    </cfRule>
  </conditionalFormatting>
  <conditionalFormatting sqref="L19">
    <cfRule type="timePeriod" dxfId="4306" priority="294" timePeriod="today">
      <formula>FLOOR(L19,1)=TODAY()</formula>
    </cfRule>
    <cfRule type="expression" dxfId="4305" priority="301">
      <formula>AND(L19&gt;=TODAY(),L19&lt;=TODAY()+1)</formula>
    </cfRule>
  </conditionalFormatting>
  <conditionalFormatting sqref="L19:M19">
    <cfRule type="expression" dxfId="4304" priority="287">
      <formula>$P19&lt;&gt;""</formula>
    </cfRule>
    <cfRule type="expression" dxfId="4303" priority="328">
      <formula>AND(TODAY()&gt;=$L$18+4,$P$19&lt;&gt;"")</formula>
    </cfRule>
  </conditionalFormatting>
  <conditionalFormatting sqref="L20:M20">
    <cfRule type="expression" dxfId="4302" priority="325">
      <formula>$Q20&lt;&gt;""</formula>
    </cfRule>
    <cfRule type="timePeriod" dxfId="4301" priority="326" timePeriod="today">
      <formula>FLOOR(L20,1)=TODAY()</formula>
    </cfRule>
    <cfRule type="expression" dxfId="4300" priority="327">
      <formula>AND(L20&gt;=TODAY(),L20&lt;=TODAY()+1)</formula>
    </cfRule>
    <cfRule type="expression" dxfId="4299" priority="329">
      <formula>$P$19&lt;&gt;""</formula>
    </cfRule>
    <cfRule type="expression" dxfId="4298" priority="330">
      <formula>($M$21+$O$21+$Q$21)=$O$20</formula>
    </cfRule>
  </conditionalFormatting>
  <conditionalFormatting sqref="M22:N22">
    <cfRule type="expression" dxfId="4297" priority="299">
      <formula>AND(SUM(M21,O21,Q21)&lt;&gt;0,SUM(M21,O21,Q21)=O20)</formula>
    </cfRule>
    <cfRule type="expression" dxfId="4296" priority="321">
      <formula>$P22&lt;&gt;""</formula>
    </cfRule>
    <cfRule type="timePeriod" dxfId="4295" priority="322" timePeriod="today">
      <formula>FLOOR(M22,1)=TODAY()</formula>
    </cfRule>
    <cfRule type="expression" dxfId="4294" priority="323">
      <formula>AND(M22&gt;=TODAY(),M22&lt;=TODAY()+1)</formula>
    </cfRule>
    <cfRule type="expression" dxfId="4293" priority="324">
      <formula>$Q$20&lt;&gt;""</formula>
    </cfRule>
  </conditionalFormatting>
  <conditionalFormatting sqref="L25:Q25">
    <cfRule type="expression" dxfId="4292" priority="158">
      <formula>AND(L23&lt;&gt;"",YEAR($L23)=2023)</formula>
    </cfRule>
    <cfRule type="expression" dxfId="4291" priority="231">
      <formula>AND(L23&lt;&gt;"",YEAR($L23)=2022)</formula>
    </cfRule>
    <cfRule type="expression" dxfId="4290" priority="317">
      <formula>AND(L23&lt;&gt;"",YEAR($L23)=2021)</formula>
    </cfRule>
    <cfRule type="expression" dxfId="4289" priority="318">
      <formula>AND(L23&lt;&gt;"",YEAR($L23)=2020)</formula>
    </cfRule>
    <cfRule type="expression" dxfId="4288" priority="319">
      <formula>AND(L23&lt;&gt;"",YEAR($L23)=2019)</formula>
    </cfRule>
    <cfRule type="expression" dxfId="4287" priority="320">
      <formula>AND(L23&lt;&gt;"",YEAR($L23)=2018)</formula>
    </cfRule>
  </conditionalFormatting>
  <conditionalFormatting sqref="L27">
    <cfRule type="expression" dxfId="4286" priority="132">
      <formula>AND(L27&gt;=TODAY(),L27&lt;=TODAY()+2)</formula>
    </cfRule>
    <cfRule type="expression" dxfId="4285" priority="180">
      <formula>AND(TODAY()&gt;=$P$22+6,TODAY()&lt;=$L$27-2)</formula>
    </cfRule>
  </conditionalFormatting>
  <conditionalFormatting sqref="P19">
    <cfRule type="timePeriod" dxfId="4284" priority="315" timePeriod="today">
      <formula>FLOOR(P19,1)=TODAY()</formula>
    </cfRule>
  </conditionalFormatting>
  <conditionalFormatting sqref="P19:Q19">
    <cfRule type="expression" dxfId="4283" priority="313">
      <formula>$L20&lt;&gt;""</formula>
    </cfRule>
    <cfRule type="expression" dxfId="4282" priority="314">
      <formula>AND(P19="",L19&lt;&gt;"",L19&lt;=TODAY())</formula>
    </cfRule>
  </conditionalFormatting>
  <conditionalFormatting sqref="P22:Q22">
    <cfRule type="expression" dxfId="4281" priority="309">
      <formula>(M21+O21+Q21)=O20</formula>
    </cfRule>
    <cfRule type="expression" dxfId="4280" priority="310">
      <formula>AND(P22="",M22&lt;&gt;"",M22&lt;=TODAY())</formula>
    </cfRule>
    <cfRule type="notContainsBlanks" dxfId="4279" priority="311">
      <formula>LEN(TRIM(P22))&gt;0</formula>
    </cfRule>
    <cfRule type="expression" dxfId="4278" priority="312">
      <formula>M22=TODAY()</formula>
    </cfRule>
  </conditionalFormatting>
  <conditionalFormatting sqref="Q27">
    <cfRule type="cellIs" dxfId="4277" priority="307" operator="lessThan">
      <formula>1</formula>
    </cfRule>
  </conditionalFormatting>
  <conditionalFormatting sqref="Q27">
    <cfRule type="expression" dxfId="4276" priority="308">
      <formula>IF(AND(M26="",O26="",Q26="",(L23:Q23)=""),"",IF(M26+O26+Q26&lt;&gt;SUM(L23:Q23),O27&lt;=TODAY()))</formula>
    </cfRule>
  </conditionalFormatting>
  <conditionalFormatting sqref="D6:I15">
    <cfRule type="expression" dxfId="4275" priority="212">
      <formula>AND(($E$14+$G$14+$I$14)&lt;&gt;"",COUNTA($D$11:$I$11)&gt;0,COUNTA($D$11:$I$11)=($E$14+$G$14+$I$14))</formula>
    </cfRule>
  </conditionalFormatting>
  <conditionalFormatting sqref="D18:I27">
    <cfRule type="expression" dxfId="4274" priority="159">
      <formula>AND(($E$26+$G$26+$I$26)&lt;&gt;"",COUNTA($D$23:$I$23)&gt;0,COUNTA($D$23:$I$23)=($E$26+$G$26+$I$26))</formula>
    </cfRule>
  </conditionalFormatting>
  <conditionalFormatting sqref="L12:Q12">
    <cfRule type="timePeriod" dxfId="4273" priority="145" timePeriod="tomorrow">
      <formula>FLOOR(L12,1)=TODAY()+1</formula>
    </cfRule>
    <cfRule type="expression" dxfId="4272" priority="147">
      <formula>L$12&lt;=TODAY()</formula>
    </cfRule>
  </conditionalFormatting>
  <conditionalFormatting sqref="L12:Q12">
    <cfRule type="expression" dxfId="4271" priority="102">
      <formula>L$13&lt;&gt;""</formula>
    </cfRule>
  </conditionalFormatting>
  <conditionalFormatting sqref="L6:Q15">
    <cfRule type="expression" dxfId="4270" priority="161">
      <formula>AND(($M$14+$O$14+$Q$14)&lt;&gt;"",COUNTA($L$11:$Q$11)&gt;0,COUNTA($L$11:$Q$11)=($M$14+$O$14+$Q$14))</formula>
    </cfRule>
  </conditionalFormatting>
  <conditionalFormatting sqref="L24:Q24">
    <cfRule type="expression" dxfId="4269" priority="134">
      <formula>L$24&lt;=TODAY()</formula>
    </cfRule>
    <cfRule type="timePeriod" dxfId="4268" priority="171" timePeriod="tomorrow">
      <formula>FLOOR(L24,1)=TODAY()+1</formula>
    </cfRule>
  </conditionalFormatting>
  <conditionalFormatting sqref="L24:Q24">
    <cfRule type="expression" dxfId="4267" priority="96">
      <formula>L$25&lt;&gt;""</formula>
    </cfRule>
  </conditionalFormatting>
  <conditionalFormatting sqref="L18:Q27">
    <cfRule type="expression" dxfId="4266" priority="157">
      <formula>AND(($M$26+$O$26+$Q$26)&lt;&gt;"",COUNTA($L$23:$Q$23)&gt;0,COUNTA($L$23:$Q$23)=($M$26+$O$26+$Q$26))</formula>
    </cfRule>
  </conditionalFormatting>
  <conditionalFormatting sqref="D6:I10">
    <cfRule type="expression" dxfId="4265" priority="155">
      <formula>AND($E$9&lt;&gt;"",$G$9&lt;&gt;"",$I$9&lt;&gt;"",$G$8&lt;&gt;"",$E$9+$G$9+$I$9=$G$8)</formula>
    </cfRule>
  </conditionalFormatting>
  <conditionalFormatting sqref="D18:I22">
    <cfRule type="expression" dxfId="4264" priority="152">
      <formula>AND($E$21&lt;&gt;"",$G$21&lt;&gt;"",$I$21&lt;&gt;"",$G$20&lt;&gt;"",$E$21+$G$21+$I$21=$G$20)</formula>
    </cfRule>
  </conditionalFormatting>
  <conditionalFormatting sqref="L6:Q10">
    <cfRule type="expression" dxfId="4263" priority="154">
      <formula>AND($M$9&lt;&gt;"",$O$9&lt;&gt;"",$Q$9&lt;&gt;"",$O$8&lt;&gt;"",$M$9+$O$9+$Q$9=$O$8)</formula>
    </cfRule>
  </conditionalFormatting>
  <conditionalFormatting sqref="L18:Q22">
    <cfRule type="expression" dxfId="4262" priority="150">
      <formula>AND($M$21&lt;&gt;"",$O$21&lt;&gt;"",$Q$21&lt;&gt;"",$O$20&lt;&gt;"",$M$21+$O$21+$Q$21=$O$20)</formula>
    </cfRule>
  </conditionalFormatting>
  <conditionalFormatting sqref="M5:N5">
    <cfRule type="expression" dxfId="4261" priority="89">
      <formula>$M$5&lt;&gt;""</formula>
    </cfRule>
    <cfRule type="expression" dxfId="4260" priority="94">
      <formula>OR(D27&lt;=TODAY()-2,Q5&lt;=TODAY()-2)</formula>
    </cfRule>
    <cfRule type="expression" dxfId="4259" priority="291">
      <formula>$M$4&lt;&gt;""</formula>
    </cfRule>
    <cfRule type="expression" dxfId="4258" priority="293">
      <formula>OR($E$21+$G$21+$I$21=$I$20,$E$26+$G$26+$I$26=$I$20,TODAY()&gt;=$D$27-2)</formula>
    </cfRule>
  </conditionalFormatting>
  <conditionalFormatting sqref="D6">
    <cfRule type="expression" dxfId="4257" priority="228">
      <formula>$D$6&lt;&gt;""</formula>
    </cfRule>
    <cfRule type="expression" dxfId="4256" priority="260">
      <formula>$I$5&lt;&gt;""</formula>
    </cfRule>
    <cfRule type="expression" dxfId="4255" priority="386">
      <formula>$D7=TODAY()</formula>
    </cfRule>
  </conditionalFormatting>
  <conditionalFormatting sqref="L6">
    <cfRule type="expression" dxfId="4254" priority="225">
      <formula>$L6&lt;&gt;""</formula>
    </cfRule>
    <cfRule type="expression" dxfId="4253" priority="255">
      <formula>$Q$4&lt;&gt;""</formula>
    </cfRule>
    <cfRule type="expression" dxfId="4252" priority="357">
      <formula>$L$7=TODAY()</formula>
    </cfRule>
  </conditionalFormatting>
  <conditionalFormatting sqref="D18">
    <cfRule type="expression" dxfId="4251" priority="276">
      <formula>$D$18&lt;&gt;""</formula>
    </cfRule>
    <cfRule type="expression" dxfId="4250" priority="368">
      <formula>$I16&lt;&gt;""</formula>
    </cfRule>
  </conditionalFormatting>
  <conditionalFormatting sqref="L18">
    <cfRule type="expression" dxfId="4249" priority="224">
      <formula>$L18&lt;&gt;""</formula>
    </cfRule>
    <cfRule type="expression" dxfId="4248" priority="242">
      <formula>$Q$16&lt;&gt;""</formula>
    </cfRule>
    <cfRule type="expression" dxfId="4247" priority="331">
      <formula>$L$19=TODAY()</formula>
    </cfRule>
  </conditionalFormatting>
  <conditionalFormatting sqref="E5">
    <cfRule type="expression" dxfId="4246" priority="282">
      <formula>$E5&lt;&gt;""</formula>
    </cfRule>
    <cfRule type="expression" dxfId="4245" priority="292">
      <formula>$E$4&lt;&gt;""</formula>
    </cfRule>
  </conditionalFormatting>
  <conditionalFormatting sqref="M6:Q6">
    <cfRule type="expression" dxfId="4244" priority="191">
      <formula>AND($P$7="",L6&lt;&gt;"",M6="")</formula>
    </cfRule>
  </conditionalFormatting>
  <conditionalFormatting sqref="D11">
    <cfRule type="expression" dxfId="4243" priority="113">
      <formula>IF($I8&gt;=1,$H$10,"")</formula>
    </cfRule>
  </conditionalFormatting>
  <conditionalFormatting sqref="E11">
    <cfRule type="expression" dxfId="4242" priority="122">
      <formula>IF($I$8&gt;=2,$H$10,"")</formula>
    </cfRule>
    <cfRule type="expression" dxfId="4241" priority="202">
      <formula>$E11&lt;&gt;""</formula>
    </cfRule>
  </conditionalFormatting>
  <conditionalFormatting sqref="F11">
    <cfRule type="expression" dxfId="4240" priority="168">
      <formula>IF($I$8&gt;=3,$H$10,"")</formula>
    </cfRule>
    <cfRule type="expression" dxfId="4239" priority="208">
      <formula>$F$11&lt;&gt;""</formula>
    </cfRule>
  </conditionalFormatting>
  <conditionalFormatting sqref="G11">
    <cfRule type="expression" dxfId="4238" priority="198">
      <formula>IF($I$8&gt;=4,$H$10,"")</formula>
    </cfRule>
    <cfRule type="expression" dxfId="4237" priority="213">
      <formula>$G$11&lt;&gt;""</formula>
    </cfRule>
  </conditionalFormatting>
  <conditionalFormatting sqref="H11">
    <cfRule type="expression" dxfId="4236" priority="199">
      <formula>IF($I$8&gt;=5,$H$10,"")</formula>
    </cfRule>
    <cfRule type="expression" dxfId="4235" priority="214">
      <formula>$H$11&lt;&gt;""</formula>
    </cfRule>
  </conditionalFormatting>
  <conditionalFormatting sqref="I11">
    <cfRule type="expression" dxfId="4234" priority="200">
      <formula>IF($I$8&gt;=6,$H$10,"")</formula>
    </cfRule>
    <cfRule type="expression" dxfId="4233" priority="215">
      <formula>$I$11&lt;&gt;""</formula>
    </cfRule>
  </conditionalFormatting>
  <conditionalFormatting sqref="D23">
    <cfRule type="expression" dxfId="4232" priority="160">
      <formula>IF($I$20&gt;=1,$H$22,"")</formula>
    </cfRule>
  </conditionalFormatting>
  <conditionalFormatting sqref="E23">
    <cfRule type="expression" dxfId="4231" priority="194">
      <formula>IF($I$20&gt;=2,$H$22,"")</formula>
    </cfRule>
    <cfRule type="expression" dxfId="4230" priority="197">
      <formula>$E$23&lt;&gt;""</formula>
    </cfRule>
  </conditionalFormatting>
  <conditionalFormatting sqref="F23">
    <cfRule type="expression" dxfId="4229" priority="193">
      <formula>IF($I$20&gt;=3,$H$22,"")</formula>
    </cfRule>
    <cfRule type="expression" dxfId="4228" priority="203">
      <formula>$F$23&lt;&gt;""</formula>
    </cfRule>
  </conditionalFormatting>
  <conditionalFormatting sqref="G23">
    <cfRule type="expression" dxfId="4227" priority="192">
      <formula>IF($I$20&gt;=4,$H$22,"")</formula>
    </cfRule>
    <cfRule type="expression" dxfId="4226" priority="204">
      <formula>$G$23&lt;&gt;""</formula>
    </cfRule>
  </conditionalFormatting>
  <conditionalFormatting sqref="H23">
    <cfRule type="expression" dxfId="4225" priority="166">
      <formula>IF($I$20&gt;=5,$H$22,"")</formula>
    </cfRule>
    <cfRule type="expression" dxfId="4224" priority="205">
      <formula>$H$23&lt;&gt;""</formula>
    </cfRule>
  </conditionalFormatting>
  <conditionalFormatting sqref="I23">
    <cfRule type="expression" dxfId="4223" priority="107">
      <formula>IF($I$20&gt;=6,$H$22,"")</formula>
    </cfRule>
    <cfRule type="expression" dxfId="4222" priority="206">
      <formula>$I$23&lt;&gt;""</formula>
    </cfRule>
  </conditionalFormatting>
  <conditionalFormatting sqref="L11">
    <cfRule type="expression" dxfId="4221" priority="162">
      <formula>IF($Q8&gt;=1,$P$10,"")</formula>
    </cfRule>
  </conditionalFormatting>
  <conditionalFormatting sqref="M11">
    <cfRule type="expression" dxfId="4220" priority="101">
      <formula>IF($Q$8&gt;=2,$P$10,"")</formula>
    </cfRule>
    <cfRule type="expression" dxfId="4219" priority="186">
      <formula>$M$11&lt;&gt;""</formula>
    </cfRule>
  </conditionalFormatting>
  <conditionalFormatting sqref="N11">
    <cfRule type="expression" dxfId="4218" priority="167">
      <formula>IF($Q$8&gt;=3,$P$10,"")</formula>
    </cfRule>
    <cfRule type="expression" dxfId="4217" priority="187">
      <formula>$N$11&lt;&gt;""</formula>
    </cfRule>
  </conditionalFormatting>
  <conditionalFormatting sqref="O11">
    <cfRule type="expression" dxfId="4216" priority="183">
      <formula>IF($Q$8&gt;=4,$P$10,"")</formula>
    </cfRule>
    <cfRule type="expression" dxfId="4215" priority="188">
      <formula>$O$11&lt;&gt;""</formula>
    </cfRule>
  </conditionalFormatting>
  <conditionalFormatting sqref="P11">
    <cfRule type="expression" dxfId="4214" priority="182">
      <formula>IF($Q$8&gt;=5,$P$10,"")</formula>
    </cfRule>
    <cfRule type="expression" dxfId="4213" priority="189">
      <formula>$P$11&lt;&gt;""</formula>
    </cfRule>
  </conditionalFormatting>
  <conditionalFormatting sqref="Q11">
    <cfRule type="expression" dxfId="4212" priority="181">
      <formula>IF($Q$8&gt;=6,$P$10,"")</formula>
    </cfRule>
    <cfRule type="expression" dxfId="4211" priority="190">
      <formula>$Q$11&lt;&gt;""</formula>
    </cfRule>
  </conditionalFormatting>
  <conditionalFormatting sqref="L23">
    <cfRule type="expression" dxfId="4210" priority="172">
      <formula>IF($Q$20&gt;=1,$P$22,"")</formula>
    </cfRule>
  </conditionalFormatting>
  <conditionalFormatting sqref="M23">
    <cfRule type="expression" dxfId="4209" priority="95">
      <formula>IF($Q$20&gt;=2,$P$22,"")</formula>
    </cfRule>
    <cfRule type="expression" dxfId="4208" priority="173">
      <formula>$M$23&lt;&gt;""</formula>
    </cfRule>
  </conditionalFormatting>
  <conditionalFormatting sqref="N23">
    <cfRule type="expression" dxfId="4207" priority="170">
      <formula>IF($Q$20&gt;=3,$P$22,"")</formula>
    </cfRule>
    <cfRule type="expression" dxfId="4206" priority="174">
      <formula>$N$23&lt;&gt;""</formula>
    </cfRule>
  </conditionalFormatting>
  <conditionalFormatting sqref="O23">
    <cfRule type="expression" dxfId="4205" priority="169">
      <formula>IF($Q$20&gt;=4,$P$22,"")</formula>
    </cfRule>
    <cfRule type="expression" dxfId="4204" priority="175">
      <formula>$O$23&lt;&gt;""</formula>
    </cfRule>
  </conditionalFormatting>
  <conditionalFormatting sqref="P23">
    <cfRule type="expression" dxfId="4203" priority="165">
      <formula>IF($Q$20&gt;=5,$P$22,"")</formula>
    </cfRule>
    <cfRule type="expression" dxfId="4202" priority="176">
      <formula>$P$23&lt;&gt;""</formula>
    </cfRule>
  </conditionalFormatting>
  <conditionalFormatting sqref="Q23">
    <cfRule type="expression" dxfId="4201" priority="128">
      <formula>IF($Q$20&gt;=6,$P$22,"")</formula>
    </cfRule>
    <cfRule type="expression" dxfId="4200" priority="177">
      <formula>$Q$23&lt;&gt;""</formula>
    </cfRule>
  </conditionalFormatting>
  <conditionalFormatting sqref="D11:I11">
    <cfRule type="expression" dxfId="4199" priority="70">
      <formula>D$11&lt;&gt;""</formula>
    </cfRule>
    <cfRule type="expression" dxfId="4198" priority="201">
      <formula>$H$10&lt;=TODAY()-2</formula>
    </cfRule>
  </conditionalFormatting>
  <conditionalFormatting sqref="L11:Q11">
    <cfRule type="expression" dxfId="4197" priority="69">
      <formula>L$11&lt;&gt;""</formula>
    </cfRule>
    <cfRule type="expression" dxfId="4196" priority="185">
      <formula>$P$10&lt;=TODAY()-2</formula>
    </cfRule>
  </conditionalFormatting>
  <conditionalFormatting sqref="D23:I23">
    <cfRule type="expression" dxfId="4195" priority="68">
      <formula>D$23&lt;&gt;""</formula>
    </cfRule>
    <cfRule type="expression" dxfId="4194" priority="196">
      <formula>$H$22&lt;=TODAY()-2</formula>
    </cfRule>
  </conditionalFormatting>
  <conditionalFormatting sqref="L23:Q23">
    <cfRule type="expression" dxfId="4193" priority="67">
      <formula>L$23&lt;&gt;""</formula>
    </cfRule>
    <cfRule type="expression" dxfId="4192" priority="178">
      <formula>$P$22&lt;=TODAY()-2</formula>
    </cfRule>
  </conditionalFormatting>
  <conditionalFormatting sqref="E6:I6">
    <cfRule type="expression" dxfId="4191" priority="223">
      <formula>AND($H$7="",D6&lt;&gt;"",E6="")</formula>
    </cfRule>
  </conditionalFormatting>
  <conditionalFormatting sqref="E18:I18">
    <cfRule type="expression" dxfId="4190" priority="220">
      <formula>AND($H$19="",D18&lt;&gt;"",E18="")</formula>
    </cfRule>
  </conditionalFormatting>
  <conditionalFormatting sqref="M18:Q18">
    <cfRule type="expression" dxfId="4189" priority="218">
      <formula>AND($P$19="",L18&lt;&gt;"",M18="")</formula>
    </cfRule>
  </conditionalFormatting>
  <conditionalFormatting sqref="M12">
    <cfRule type="expression" dxfId="4188" priority="243">
      <formula>AND(TODAY()&gt;=$M$11,TODAY()&lt;=$M$12-1)</formula>
    </cfRule>
  </conditionalFormatting>
  <conditionalFormatting sqref="L12">
    <cfRule type="expression" dxfId="4187" priority="303">
      <formula>AND(TODAY()&gt;=$L$11,TODAY()&lt;=$L$12-1)</formula>
    </cfRule>
  </conditionalFormatting>
  <conditionalFormatting sqref="N12">
    <cfRule type="expression" dxfId="4186" priority="106">
      <formula>$N$12&lt;=TODAY()</formula>
    </cfRule>
    <cfRule type="expression" dxfId="4185" priority="221">
      <formula>AND(TODAY()&gt;=$N$11,TODAY()&lt;=$N$12-1)</formula>
    </cfRule>
  </conditionalFormatting>
  <conditionalFormatting sqref="O12">
    <cfRule type="expression" dxfId="4184" priority="105">
      <formula>$O$12&lt;=TODAY()</formula>
    </cfRule>
    <cfRule type="expression" dxfId="4183" priority="153">
      <formula>AND(TODAY()&gt;=$O$11,TODAY()&lt;=$O$12-1)</formula>
    </cfRule>
  </conditionalFormatting>
  <conditionalFormatting sqref="P12">
    <cfRule type="expression" dxfId="4182" priority="104">
      <formula>$P12&lt;=TODAY()</formula>
    </cfRule>
    <cfRule type="expression" dxfId="4181" priority="148">
      <formula>AND(TODAY()&gt;=$P$11,TODAY()&lt;=$P$12-1)</formula>
    </cfRule>
  </conditionalFormatting>
  <conditionalFormatting sqref="Q12">
    <cfRule type="expression" dxfId="4180" priority="103">
      <formula>$Q$12&lt;=TODAY()</formula>
    </cfRule>
    <cfRule type="expression" dxfId="4179" priority="146">
      <formula>AND(TODAY()&gt;=$Q$11,TODAY()&lt;=$Q$12-1)</formula>
    </cfRule>
  </conditionalFormatting>
  <conditionalFormatting sqref="D24">
    <cfRule type="expression" dxfId="4178" priority="373">
      <formula>AND(TODAY()&gt;=D23,TODAY()&lt;=D24-1)</formula>
    </cfRule>
  </conditionalFormatting>
  <conditionalFormatting sqref="E24">
    <cfRule type="expression" dxfId="4177" priority="141">
      <formula>$E$24&lt;=TODAY()</formula>
    </cfRule>
    <cfRule type="expression" dxfId="4176" priority="261">
      <formula>AND(TODAY()&gt;=$E$23,TODAY()&lt;=$E$24-1)</formula>
    </cfRule>
  </conditionalFormatting>
  <conditionalFormatting sqref="F24">
    <cfRule type="expression" dxfId="4175" priority="112">
      <formula>$F$24&lt;=TODAY()</formula>
    </cfRule>
    <cfRule type="expression" dxfId="4174" priority="222">
      <formula>AND(TODAY()&gt;=$F$23,TODAY()&lt;=$F$24-1)</formula>
    </cfRule>
  </conditionalFormatting>
  <conditionalFormatting sqref="G24">
    <cfRule type="expression" dxfId="4173" priority="111">
      <formula>$G$24&lt;=TODAY()</formula>
    </cfRule>
    <cfRule type="expression" dxfId="4172" priority="151">
      <formula>AND(TODAY()&gt;=$G$23,TODAY()&lt;=$G$24-1)</formula>
    </cfRule>
  </conditionalFormatting>
  <conditionalFormatting sqref="H24">
    <cfRule type="expression" dxfId="4171" priority="110">
      <formula>$H$24&lt;=TODAY()</formula>
    </cfRule>
    <cfRule type="expression" dxfId="4170" priority="142">
      <formula>AND(TODAY()&gt;=$H$23,TODAY()&lt;=$H$24-1)</formula>
    </cfRule>
  </conditionalFormatting>
  <conditionalFormatting sqref="I24">
    <cfRule type="expression" dxfId="4169" priority="109">
      <formula>$I$24&lt;=TODAY()</formula>
    </cfRule>
    <cfRule type="expression" dxfId="4168" priority="139">
      <formula>AND(TODAY()&gt;=$I$23,TODAY()&lt;=$I$24-1)</formula>
    </cfRule>
  </conditionalFormatting>
  <conditionalFormatting sqref="L24">
    <cfRule type="expression" dxfId="4167" priority="300">
      <formula>AND(TODAY()&gt;=$L$23,TODAY()&lt;=$L$24-1)</formula>
    </cfRule>
  </conditionalFormatting>
  <conditionalFormatting sqref="M24">
    <cfRule type="expression" dxfId="4166" priority="133">
      <formula>$M$24&lt;=TODAY()</formula>
    </cfRule>
    <cfRule type="expression" dxfId="4165" priority="230">
      <formula>AND(TODAY()&gt;=$M$23,TODAY()&lt;=$M$24-1)</formula>
    </cfRule>
  </conditionalFormatting>
  <conditionalFormatting sqref="N24">
    <cfRule type="expression" dxfId="4164" priority="100">
      <formula>$N$24&lt;=TODAY()</formula>
    </cfRule>
    <cfRule type="expression" dxfId="4163" priority="149">
      <formula>AND(TODAY()&gt;=$N$23,TODAY()&lt;=$N$24-1)</formula>
    </cfRule>
  </conditionalFormatting>
  <conditionalFormatting sqref="O24">
    <cfRule type="expression" dxfId="4162" priority="99">
      <formula>$O$24&lt;=TODAY()</formula>
    </cfRule>
    <cfRule type="expression" dxfId="4161" priority="137">
      <formula>AND(TODAY()&gt;=$O$23,TODAY()&lt;=$O$24-1)</formula>
    </cfRule>
  </conditionalFormatting>
  <conditionalFormatting sqref="P24">
    <cfRule type="expression" dxfId="4160" priority="98">
      <formula>$P$24&lt;=TODAY()</formula>
    </cfRule>
    <cfRule type="expression" dxfId="4159" priority="136">
      <formula>AND(TODAY()&gt;=$P$23,TODAY()&lt;=$P$24-1)</formula>
    </cfRule>
  </conditionalFormatting>
  <conditionalFormatting sqref="Q24">
    <cfRule type="expression" dxfId="4158" priority="97">
      <formula>$Q$24&lt;=TODAY()</formula>
    </cfRule>
    <cfRule type="expression" dxfId="4157" priority="135">
      <formula>AND(TODAY()&gt;=$Q$23,TODAY()&lt;=$Q$24-1)</formula>
    </cfRule>
  </conditionalFormatting>
  <conditionalFormatting sqref="G15">
    <cfRule type="expression" dxfId="4156" priority="123">
      <formula>$G$15=TODAY()</formula>
    </cfRule>
    <cfRule type="expression" dxfId="4155" priority="124">
      <formula>AND(TODAY()&gt;=D15,TODAY()&lt;=G15)</formula>
    </cfRule>
  </conditionalFormatting>
  <conditionalFormatting sqref="G27">
    <cfRule type="expression" dxfId="4154" priority="120">
      <formula>$G$27=TODAY()</formula>
    </cfRule>
    <cfRule type="expression" dxfId="4153" priority="127">
      <formula>AND(TODAY()&gt;=$D$27,TODAY()&lt;=$G$27)</formula>
    </cfRule>
  </conditionalFormatting>
  <conditionalFormatting sqref="O15">
    <cfRule type="expression" dxfId="4152" priority="121">
      <formula>$O$15=TODAY()</formula>
    </cfRule>
    <cfRule type="expression" dxfId="4151" priority="126">
      <formula>AND(TODAY()&gt;=L15,TODAY()&lt;=O15)</formula>
    </cfRule>
  </conditionalFormatting>
  <conditionalFormatting sqref="O27">
    <cfRule type="expression" dxfId="4150" priority="119">
      <formula>$O$27=TODAY()</formula>
    </cfRule>
    <cfRule type="expression" dxfId="4149" priority="125">
      <formula>AND(TODAY()&gt;=$L$27,AUJOURDHUI&lt;=$O$27)</formula>
    </cfRule>
  </conditionalFormatting>
  <conditionalFormatting sqref="D12">
    <cfRule type="expression" dxfId="4148" priority="229">
      <formula>AND(TODAY()&gt;=D11,TODAY()&lt;=D12-1)</formula>
    </cfRule>
  </conditionalFormatting>
  <conditionalFormatting sqref="E12">
    <cfRule type="expression" dxfId="4147" priority="256">
      <formula>AND(TODAY()&gt;=$E$11,TODAY()&lt;=$E$12-1)</formula>
    </cfRule>
  </conditionalFormatting>
  <conditionalFormatting sqref="F12">
    <cfRule type="expression" dxfId="4146" priority="400">
      <formula>AND(TODAY()&gt;=$F$11,TODAY()&lt;=$F$12-1)</formula>
    </cfRule>
  </conditionalFormatting>
  <conditionalFormatting sqref="G12">
    <cfRule type="expression" dxfId="4145" priority="163">
      <formula>AND(TODAY()&gt;=$G$11,TODAY()&lt;=$G$12-1)</formula>
    </cfRule>
  </conditionalFormatting>
  <conditionalFormatting sqref="H12">
    <cfRule type="expression" dxfId="4144" priority="118">
      <formula>AND(TODAY()&gt;=$H$11,TODAY()&lt;=$H$12-1)</formula>
    </cfRule>
  </conditionalFormatting>
  <conditionalFormatting sqref="I12">
    <cfRule type="expression" dxfId="4143" priority="117">
      <formula>AND(TODAY()&gt;=$I$11,TODAY()&lt;=$I$12-1)</formula>
    </cfRule>
  </conditionalFormatting>
  <conditionalFormatting sqref="E4:F4">
    <cfRule type="expression" dxfId="4142" priority="92">
      <formula>$E$4&lt;&gt;""</formula>
    </cfRule>
    <cfRule type="expression" dxfId="4141" priority="93">
      <formula>$E$4=""</formula>
    </cfRule>
  </conditionalFormatting>
  <conditionalFormatting sqref="M4:N4">
    <cfRule type="expression" dxfId="4140" priority="71">
      <formula>$M$4&lt;&gt;""</formula>
    </cfRule>
    <cfRule type="expression" dxfId="4139" priority="88">
      <formula>Q4=TODAY()</formula>
    </cfRule>
    <cfRule type="expression" dxfId="4138" priority="90">
      <formula>OR(D27&lt;=TODAY()-2,Q5&lt;=TODAY()-2)</formula>
    </cfRule>
    <cfRule type="expression" dxfId="4137" priority="91">
      <formula>OR($E$21+$G$21+$I$21=$I$20,$E$26+$G$26+$I$26=$I$20,TODAY()&gt;=$D$27-2)</formula>
    </cfRule>
  </conditionalFormatting>
  <conditionalFormatting sqref="M17:N17">
    <cfRule type="expression" dxfId="4136" priority="78">
      <formula>$M$17&lt;&gt;""</formula>
    </cfRule>
    <cfRule type="expression" dxfId="4135" priority="83">
      <formula>OR(L15&lt;=TODAY()-2,Q17&lt;=TODAY()-2)</formula>
    </cfRule>
    <cfRule type="expression" dxfId="4134" priority="85">
      <formula>$M$16&lt;&gt;""</formula>
    </cfRule>
    <cfRule type="expression" dxfId="4133" priority="87">
      <formula>OR($M$9+$O$9+$Q$9=$Q$8,$M$14+$O$14+$Q$14=$Q$8,TODAY()&gt;=$L$15-2)</formula>
    </cfRule>
  </conditionalFormatting>
  <conditionalFormatting sqref="E17">
    <cfRule type="expression" dxfId="4132" priority="74">
      <formula>$E17&lt;&gt;""</formula>
    </cfRule>
    <cfRule type="expression" dxfId="4131" priority="86">
      <formula>$E$16&lt;&gt;""</formula>
    </cfRule>
  </conditionalFormatting>
  <conditionalFormatting sqref="E16:F16">
    <cfRule type="expression" dxfId="4130" priority="73">
      <formula>E16&lt;&gt;""</formula>
    </cfRule>
    <cfRule type="expression" dxfId="4129" priority="76">
      <formula>OR($E$9+$G$9+$I$9=$G$8,$E$14+$G$14+$I$14=$I$8,TODAY()&gt;=$D$15-2)</formula>
    </cfRule>
    <cfRule type="expression" dxfId="4128" priority="81">
      <formula>$I$16=TODAY()</formula>
    </cfRule>
    <cfRule type="expression" dxfId="4127" priority="82">
      <formula>OR(D15&lt;=TODAY()-2,I17&lt;=TODAY()-2)</formula>
    </cfRule>
  </conditionalFormatting>
  <conditionalFormatting sqref="M16:N16">
    <cfRule type="expression" dxfId="4126" priority="72">
      <formula>$M$16&lt;&gt;""</formula>
    </cfRule>
    <cfRule type="expression" dxfId="4125" priority="77">
      <formula>Q16=TODAY()</formula>
    </cfRule>
    <cfRule type="expression" dxfId="4124" priority="79">
      <formula>OR(L15&lt;=TODAY()-2,Q17&lt;=TODAY()-2)</formula>
    </cfRule>
    <cfRule type="expression" dxfId="4123" priority="80">
      <formula>OR($M$9+$O$9+$Q$9=$Q$8,$M$14+$O$14+$Q$14=$Q$8,TODAY()&gt;=$L$27-2)</formula>
    </cfRule>
  </conditionalFormatting>
  <conditionalFormatting sqref="E17:F17">
    <cfRule type="expression" dxfId="4122" priority="75">
      <formula>OR(D15&lt;=TODAY()-2,I17&lt;=TODAY()-2)</formula>
    </cfRule>
    <cfRule type="expression" dxfId="4121" priority="84">
      <formula>OR($E$9+$G$9+$I$9=$I$8,$E$14+$G$14+$I$14=$I$8,TODAY()&gt;=$D$15-2)</formula>
    </cfRule>
  </conditionalFormatting>
  <conditionalFormatting sqref="Q4:Q5">
    <cfRule type="expression" dxfId="4120" priority="57">
      <formula>AND($Q$5&lt;&gt;"",TODAY()&gt;=$Q$5,$Q4="")</formula>
    </cfRule>
    <cfRule type="timePeriod" dxfId="4119" priority="64" timePeriod="tomorrow">
      <formula>FLOOR(Q4,1)=TODAY()+1</formula>
    </cfRule>
  </conditionalFormatting>
  <conditionalFormatting sqref="I16:I17">
    <cfRule type="expression" dxfId="4118" priority="55">
      <formula>AND($I$17&lt;&gt;"",TODAY()&gt;=$I$17,I16="")</formula>
    </cfRule>
    <cfRule type="timePeriod" dxfId="4117" priority="66" timePeriod="tomorrow">
      <formula>FLOOR(I16,1)=TODAY()+1</formula>
    </cfRule>
  </conditionalFormatting>
  <conditionalFormatting sqref="I4">
    <cfRule type="expression" dxfId="4116" priority="50">
      <formula>$I$5&lt;&gt;""</formula>
    </cfRule>
    <cfRule type="expression" dxfId="4115" priority="51">
      <formula>$I$5&lt;&gt;""</formula>
    </cfRule>
  </conditionalFormatting>
  <conditionalFormatting sqref="Q16:Q17">
    <cfRule type="expression" dxfId="4114" priority="61">
      <formula>AND($Q$17&lt;&gt;"",TODAY()&gt;=$Q$17,$Q16="")</formula>
    </cfRule>
    <cfRule type="timePeriod" dxfId="4113" priority="62" timePeriod="tomorrow">
      <formula>FLOOR(Q16,1)=TODAY()+1</formula>
    </cfRule>
  </conditionalFormatting>
  <conditionalFormatting sqref="I30">
    <cfRule type="cellIs" dxfId="4112" priority="3" operator="lessThan">
      <formula>1</formula>
    </cfRule>
  </conditionalFormatting>
  <conditionalFormatting sqref="G32:H33">
    <cfRule type="timePeriod" dxfId="4111" priority="12" timePeriod="today">
      <formula>FLOOR(G32,1)=TODAY()</formula>
    </cfRule>
  </conditionalFormatting>
  <conditionalFormatting sqref="Q30">
    <cfRule type="cellIs" dxfId="4110" priority="7" operator="lessThan">
      <formula>1</formula>
    </cfRule>
    <cfRule type="expression" dxfId="4109" priority="11">
      <formula>M30</formula>
    </cfRule>
  </conditionalFormatting>
  <conditionalFormatting sqref="O32:P32">
    <cfRule type="timePeriod" dxfId="4108" priority="10" timePeriod="today">
      <formula>FLOOR(O32,1)=TODAY()</formula>
    </cfRule>
  </conditionalFormatting>
  <conditionalFormatting sqref="O33:P33">
    <cfRule type="timePeriod" dxfId="4107" priority="9" timePeriod="today">
      <formula>FLOOR(O33,1)=TODAY()</formula>
    </cfRule>
  </conditionalFormatting>
  <conditionalFormatting sqref="Q29">
    <cfRule type="cellIs" dxfId="4106" priority="8" operator="lessThan">
      <formula>1</formula>
    </cfRule>
  </conditionalFormatting>
  <conditionalFormatting sqref="Q32">
    <cfRule type="cellIs" dxfId="4105" priority="6" operator="lessThan">
      <formula>1</formula>
    </cfRule>
  </conditionalFormatting>
  <conditionalFormatting sqref="Q33">
    <cfRule type="cellIs" dxfId="4104" priority="5" operator="lessThan">
      <formula>1</formula>
    </cfRule>
  </conditionalFormatting>
  <conditionalFormatting sqref="I29">
    <cfRule type="cellIs" dxfId="4103" priority="4" operator="lessThan">
      <formula>1</formula>
    </cfRule>
  </conditionalFormatting>
  <conditionalFormatting sqref="I32">
    <cfRule type="cellIs" dxfId="4102" priority="2" operator="lessThan">
      <formula>1</formula>
    </cfRule>
  </conditionalFormatting>
  <conditionalFormatting sqref="I33">
    <cfRule type="cellIs" dxfId="4101" priority="1" operator="lessThan">
      <formula>1</formula>
    </cfRule>
  </conditionalFormatting>
  <dataValidations count="2">
    <dataValidation type="list" allowBlank="1" showInputMessage="1" showErrorMessage="1" sqref="E5:F5 M5:N5 E17:F17 M17:N17" xr:uid="{AE0083C7-EA7A-4C96-BEBC-A43FD9AF8DDC}">
      <formula1>Mâles</formula1>
    </dataValidation>
    <dataValidation type="list" allowBlank="1" showInputMessage="1" showErrorMessage="1" sqref="E4:F4 M4:N4 E16:F16 M16:N16" xr:uid="{07E6E3C1-BCE5-474D-B3CA-ADC879DE9E36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25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9E4E67B-7DCE-4E8F-A2BE-8BD22ECE087C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B7111291-6998-43EC-A8E1-F8970E44B622}">
          <x14:formula1>
            <xm:f>Liste!$G$2:$G$6</xm:f>
          </x14:formula1>
          <xm:sqref>F9 N9 F21 N21</xm:sqref>
        </x14:dataValidation>
        <x14:dataValidation type="list" allowBlank="1" showInputMessage="1" showErrorMessage="1" xr:uid="{15CB318E-2F52-4FC3-B9F7-D04C754815D3}">
          <x14:formula1>
            <xm:f>Liste!$F$2:$F$6</xm:f>
          </x14:formula1>
          <xm:sqref>H9 P9 P21 H21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EF27B-5B06-4875-AB85-A3A95749F23C}">
  <sheetPr>
    <tabColor rgb="FFFFC000"/>
  </sheetPr>
  <dimension ref="A1:AB107"/>
  <sheetViews>
    <sheetView showGridLines="0" showRowColHeaders="0" showZeros="0" zoomScale="70" zoomScaleNormal="70" workbookViewId="0">
      <selection activeCell="O3" activeCellId="1" sqref="A3:A104 O3:O104"/>
    </sheetView>
  </sheetViews>
  <sheetFormatPr baseColWidth="10" defaultRowHeight="14.4" x14ac:dyDescent="0.3"/>
  <cols>
    <col min="1" max="1" width="10.77734375" customWidth="1"/>
    <col min="2" max="2" width="12.77734375" customWidth="1"/>
    <col min="3" max="3" width="0.109375" hidden="1" customWidth="1"/>
    <col min="4" max="5" width="9.77734375" customWidth="1"/>
    <col min="6" max="6" width="12.77734375" customWidth="1"/>
    <col min="7" max="8" width="9.77734375" customWidth="1"/>
    <col min="9" max="9" width="12.77734375" customWidth="1"/>
    <col min="11" max="11" width="10.109375" customWidth="1"/>
    <col min="12" max="12" width="12.77734375" customWidth="1"/>
    <col min="14" max="14" width="10.109375" customWidth="1"/>
    <col min="15" max="15" width="10.77734375" customWidth="1"/>
    <col min="16" max="16" width="12.77734375" customWidth="1"/>
    <col min="17" max="17" width="0.109375" hidden="1" customWidth="1"/>
    <col min="18" max="19" width="9.77734375" customWidth="1"/>
    <col min="20" max="20" width="12.77734375" customWidth="1"/>
    <col min="21" max="22" width="9.77734375" customWidth="1"/>
    <col min="23" max="23" width="12.77734375" customWidth="1"/>
    <col min="25" max="25" width="10.109375" customWidth="1"/>
    <col min="26" max="26" width="12.77734375" customWidth="1"/>
    <col min="28" max="28" width="10.109375" customWidth="1"/>
  </cols>
  <sheetData>
    <row r="1" spans="1:28" ht="22.2" customHeight="1" thickTop="1" thickBot="1" x14ac:dyDescent="0.35">
      <c r="A1" s="262"/>
      <c r="B1" s="367" t="s">
        <v>114</v>
      </c>
      <c r="C1" s="367"/>
      <c r="D1" s="367"/>
      <c r="E1" s="367"/>
      <c r="F1" s="367" t="s">
        <v>117</v>
      </c>
      <c r="G1" s="367"/>
      <c r="H1" s="367"/>
      <c r="I1" s="367" t="s">
        <v>137</v>
      </c>
      <c r="J1" s="367"/>
      <c r="K1" s="367"/>
      <c r="L1" s="367" t="s">
        <v>138</v>
      </c>
      <c r="M1" s="367"/>
      <c r="N1" s="367"/>
      <c r="O1" s="263"/>
      <c r="P1" s="367" t="s">
        <v>114</v>
      </c>
      <c r="Q1" s="367"/>
      <c r="R1" s="367"/>
      <c r="S1" s="367"/>
      <c r="T1" s="367" t="s">
        <v>117</v>
      </c>
      <c r="U1" s="367"/>
      <c r="V1" s="367"/>
      <c r="W1" s="367" t="s">
        <v>137</v>
      </c>
      <c r="X1" s="367"/>
      <c r="Y1" s="367"/>
      <c r="Z1" s="367" t="s">
        <v>138</v>
      </c>
      <c r="AA1" s="367"/>
      <c r="AB1" s="367"/>
    </row>
    <row r="2" spans="1:28" ht="76.8" customHeight="1" thickTop="1" thickBot="1" x14ac:dyDescent="0.35">
      <c r="A2" s="281" t="s">
        <v>97</v>
      </c>
      <c r="B2" s="264" t="s">
        <v>115</v>
      </c>
      <c r="C2" s="265"/>
      <c r="D2" s="266" t="s">
        <v>116</v>
      </c>
      <c r="E2" s="267" t="s">
        <v>150</v>
      </c>
      <c r="F2" s="268" t="s">
        <v>115</v>
      </c>
      <c r="G2" s="266" t="s">
        <v>116</v>
      </c>
      <c r="H2" s="267" t="s">
        <v>150</v>
      </c>
      <c r="I2" s="268" t="s">
        <v>115</v>
      </c>
      <c r="J2" s="266" t="s">
        <v>116</v>
      </c>
      <c r="K2" s="267" t="s">
        <v>150</v>
      </c>
      <c r="L2" s="268" t="s">
        <v>115</v>
      </c>
      <c r="M2" s="266" t="s">
        <v>116</v>
      </c>
      <c r="N2" s="269" t="s">
        <v>150</v>
      </c>
      <c r="O2" s="281" t="s">
        <v>97</v>
      </c>
      <c r="P2" s="264" t="s">
        <v>115</v>
      </c>
      <c r="Q2" s="265"/>
      <c r="R2" s="266" t="s">
        <v>116</v>
      </c>
      <c r="S2" s="267" t="s">
        <v>150</v>
      </c>
      <c r="T2" s="268" t="s">
        <v>115</v>
      </c>
      <c r="U2" s="266" t="s">
        <v>116</v>
      </c>
      <c r="V2" s="267" t="s">
        <v>150</v>
      </c>
      <c r="W2" s="268" t="s">
        <v>115</v>
      </c>
      <c r="X2" s="266" t="s">
        <v>116</v>
      </c>
      <c r="Y2" s="267" t="s">
        <v>150</v>
      </c>
      <c r="Z2" s="268" t="s">
        <v>115</v>
      </c>
      <c r="AA2" s="266" t="s">
        <v>116</v>
      </c>
      <c r="AB2" s="269" t="s">
        <v>150</v>
      </c>
    </row>
    <row r="3" spans="1:28" ht="18.600000000000001" thickTop="1" x14ac:dyDescent="0.3">
      <c r="A3" s="368" t="s">
        <v>109</v>
      </c>
      <c r="B3" s="369" t="str">
        <f>'Cage 1'!$D$8</f>
        <v/>
      </c>
      <c r="C3" s="370"/>
      <c r="D3" s="373" t="str">
        <f>'Cage 1'!$I$8</f>
        <v/>
      </c>
      <c r="E3" s="273">
        <f>'Cage 1'!$D$13</f>
        <v>0</v>
      </c>
      <c r="F3" s="375" t="str">
        <f>'Cage 1'!$D$20</f>
        <v/>
      </c>
      <c r="G3" s="376" t="str">
        <f>'Cage 1'!$I$20</f>
        <v/>
      </c>
      <c r="H3" s="273">
        <f>'Cage 1'!$D$25</f>
        <v>0</v>
      </c>
      <c r="I3" s="375" t="str">
        <f>'Cage 1'!$L$8</f>
        <v/>
      </c>
      <c r="J3" s="376" t="str">
        <f>'Cage 1'!$Q$8</f>
        <v/>
      </c>
      <c r="K3" s="273">
        <f>'Cage 1'!$L$13</f>
        <v>0</v>
      </c>
      <c r="L3" s="377" t="str">
        <f>'Cage 1'!$L$20</f>
        <v/>
      </c>
      <c r="M3" s="378" t="str">
        <f>'Cage 1'!$Q$20</f>
        <v/>
      </c>
      <c r="N3" s="273">
        <f>'Cage 1'!$L$25</f>
        <v>0</v>
      </c>
      <c r="O3" s="368" t="s">
        <v>120</v>
      </c>
      <c r="P3" s="369" t="str">
        <f>'Cage 18'!$D$8</f>
        <v/>
      </c>
      <c r="Q3" s="370"/>
      <c r="R3" s="373" t="str">
        <f>'Cage 18'!$I$8</f>
        <v/>
      </c>
      <c r="S3" s="273">
        <f>'Cage 18'!$D$13</f>
        <v>0</v>
      </c>
      <c r="T3" s="375" t="str">
        <f>'Cage 18'!$D$20</f>
        <v/>
      </c>
      <c r="U3" s="376" t="str">
        <f>'Cage 18'!$I$20</f>
        <v/>
      </c>
      <c r="V3" s="273">
        <f>'Cage 18'!$D$25</f>
        <v>0</v>
      </c>
      <c r="W3" s="375" t="str">
        <f>'Cage 18'!$L$8</f>
        <v/>
      </c>
      <c r="X3" s="376" t="str">
        <f>'Cage 18'!$Q$8</f>
        <v/>
      </c>
      <c r="Y3" s="273">
        <f>'Cage 18'!$L$13</f>
        <v>0</v>
      </c>
      <c r="Z3" s="377" t="str">
        <f>'Cage 18'!$L$20</f>
        <v/>
      </c>
      <c r="AA3" s="378" t="str">
        <f>'Cage 18'!$Q$20</f>
        <v/>
      </c>
      <c r="AB3" s="273">
        <f>'Cage 18'!$L$25</f>
        <v>0</v>
      </c>
    </row>
    <row r="4" spans="1:28" ht="18" x14ac:dyDescent="0.3">
      <c r="A4" s="356"/>
      <c r="B4" s="333"/>
      <c r="C4" s="334"/>
      <c r="D4" s="338"/>
      <c r="E4" s="274">
        <f>'Cage 1'!$E$13</f>
        <v>0</v>
      </c>
      <c r="F4" s="343"/>
      <c r="G4" s="345"/>
      <c r="H4" s="274">
        <f>'Cage 1'!$E$25</f>
        <v>0</v>
      </c>
      <c r="I4" s="343"/>
      <c r="J4" s="345"/>
      <c r="K4" s="274">
        <f>'Cage 1'!$M$13</f>
        <v>0</v>
      </c>
      <c r="L4" s="347"/>
      <c r="M4" s="329"/>
      <c r="N4" s="274">
        <f>'Cage 1'!$M$25</f>
        <v>0</v>
      </c>
      <c r="O4" s="356"/>
      <c r="P4" s="333"/>
      <c r="Q4" s="334"/>
      <c r="R4" s="338"/>
      <c r="S4" s="274">
        <f>'Cage 18'!$E$13</f>
        <v>0</v>
      </c>
      <c r="T4" s="343"/>
      <c r="U4" s="345"/>
      <c r="V4" s="274">
        <f>'Cage 18'!$E$25</f>
        <v>0</v>
      </c>
      <c r="W4" s="343"/>
      <c r="X4" s="345"/>
      <c r="Y4" s="274">
        <f>'Cage 18'!$M$13</f>
        <v>0</v>
      </c>
      <c r="Z4" s="347"/>
      <c r="AA4" s="329"/>
      <c r="AB4" s="274">
        <f>'Cage 18'!$M$25</f>
        <v>0</v>
      </c>
    </row>
    <row r="5" spans="1:28" ht="18" x14ac:dyDescent="0.3">
      <c r="A5" s="356"/>
      <c r="B5" s="333"/>
      <c r="C5" s="334"/>
      <c r="D5" s="338"/>
      <c r="E5" s="274">
        <f>'Cage 1'!$F$13</f>
        <v>0</v>
      </c>
      <c r="F5" s="343"/>
      <c r="G5" s="345"/>
      <c r="H5" s="274">
        <f>'Cage 1'!$F$25</f>
        <v>0</v>
      </c>
      <c r="I5" s="343"/>
      <c r="J5" s="345"/>
      <c r="K5" s="274">
        <f>'Cage 1'!$N$13</f>
        <v>0</v>
      </c>
      <c r="L5" s="347"/>
      <c r="M5" s="329"/>
      <c r="N5" s="274">
        <f>'Cage 1'!$N$25</f>
        <v>0</v>
      </c>
      <c r="O5" s="356"/>
      <c r="P5" s="333"/>
      <c r="Q5" s="334"/>
      <c r="R5" s="338"/>
      <c r="S5" s="274">
        <f>'Cage 18'!$F$13</f>
        <v>0</v>
      </c>
      <c r="T5" s="343"/>
      <c r="U5" s="345"/>
      <c r="V5" s="274">
        <f>'Cage 18'!$F$25</f>
        <v>0</v>
      </c>
      <c r="W5" s="343"/>
      <c r="X5" s="345"/>
      <c r="Y5" s="274">
        <f>'Cage 18'!$N$13</f>
        <v>0</v>
      </c>
      <c r="Z5" s="347"/>
      <c r="AA5" s="329"/>
      <c r="AB5" s="274">
        <f>'Cage 18'!$N$25</f>
        <v>0</v>
      </c>
    </row>
    <row r="6" spans="1:28" ht="18" x14ac:dyDescent="0.3">
      <c r="A6" s="356"/>
      <c r="B6" s="333"/>
      <c r="C6" s="334"/>
      <c r="D6" s="338"/>
      <c r="E6" s="274">
        <f>'Cage 1'!$G$13</f>
        <v>0</v>
      </c>
      <c r="F6" s="343"/>
      <c r="G6" s="345"/>
      <c r="H6" s="274">
        <f>'Cage 1'!$G$25</f>
        <v>0</v>
      </c>
      <c r="I6" s="343"/>
      <c r="J6" s="345"/>
      <c r="K6" s="274">
        <f>'Cage 1'!$O$13</f>
        <v>0</v>
      </c>
      <c r="L6" s="347"/>
      <c r="M6" s="329"/>
      <c r="N6" s="274">
        <f>'Cage 1'!$O$25</f>
        <v>0</v>
      </c>
      <c r="O6" s="356"/>
      <c r="P6" s="333"/>
      <c r="Q6" s="334"/>
      <c r="R6" s="338"/>
      <c r="S6" s="274">
        <f>'Cage 18'!$G$13</f>
        <v>0</v>
      </c>
      <c r="T6" s="343"/>
      <c r="U6" s="345"/>
      <c r="V6" s="274">
        <f>'Cage 18'!$G$25</f>
        <v>0</v>
      </c>
      <c r="W6" s="343"/>
      <c r="X6" s="345"/>
      <c r="Y6" s="274">
        <f>'Cage 18'!$O$13</f>
        <v>0</v>
      </c>
      <c r="Z6" s="347"/>
      <c r="AA6" s="329"/>
      <c r="AB6" s="274">
        <f>'Cage 18'!$O$25</f>
        <v>0</v>
      </c>
    </row>
    <row r="7" spans="1:28" ht="18" x14ac:dyDescent="0.3">
      <c r="A7" s="356"/>
      <c r="B7" s="333"/>
      <c r="C7" s="334"/>
      <c r="D7" s="338"/>
      <c r="E7" s="274">
        <f>'Cage 1'!$H$13</f>
        <v>0</v>
      </c>
      <c r="F7" s="343"/>
      <c r="G7" s="345"/>
      <c r="H7" s="274">
        <f>'Cage 1'!$H$13</f>
        <v>0</v>
      </c>
      <c r="I7" s="343"/>
      <c r="J7" s="345"/>
      <c r="K7" s="274">
        <f>'Cage 1'!$P$13</f>
        <v>0</v>
      </c>
      <c r="L7" s="347"/>
      <c r="M7" s="329"/>
      <c r="N7" s="274">
        <f>'Cage 1'!$P$25</f>
        <v>0</v>
      </c>
      <c r="O7" s="356"/>
      <c r="P7" s="333"/>
      <c r="Q7" s="334"/>
      <c r="R7" s="338"/>
      <c r="S7" s="274">
        <f>'Cage 18'!$H$13</f>
        <v>0</v>
      </c>
      <c r="T7" s="343"/>
      <c r="U7" s="345"/>
      <c r="V7" s="274">
        <f>'Cage 18'!$H$13</f>
        <v>0</v>
      </c>
      <c r="W7" s="343"/>
      <c r="X7" s="345"/>
      <c r="Y7" s="274">
        <f>'Cage 18'!$P$13</f>
        <v>0</v>
      </c>
      <c r="Z7" s="347"/>
      <c r="AA7" s="329"/>
      <c r="AB7" s="274">
        <f>'Cage 18'!$P$25</f>
        <v>0</v>
      </c>
    </row>
    <row r="8" spans="1:28" ht="18.600000000000001" thickBot="1" x14ac:dyDescent="0.35">
      <c r="A8" s="360"/>
      <c r="B8" s="371"/>
      <c r="C8" s="372"/>
      <c r="D8" s="374"/>
      <c r="E8" s="275">
        <f>'Cage 1'!$I$13</f>
        <v>0</v>
      </c>
      <c r="F8" s="343"/>
      <c r="G8" s="345"/>
      <c r="H8" s="275">
        <f>'Cage 1'!$I$25</f>
        <v>0</v>
      </c>
      <c r="I8" s="343"/>
      <c r="J8" s="345"/>
      <c r="K8" s="275">
        <f>'Cage 1'!$Q$13</f>
        <v>0</v>
      </c>
      <c r="L8" s="347"/>
      <c r="M8" s="329"/>
      <c r="N8" s="275">
        <f>'Cage 1'!$Q$25</f>
        <v>0</v>
      </c>
      <c r="O8" s="360"/>
      <c r="P8" s="371"/>
      <c r="Q8" s="372"/>
      <c r="R8" s="374"/>
      <c r="S8" s="275">
        <f>'Cage 18'!$I$13</f>
        <v>0</v>
      </c>
      <c r="T8" s="343"/>
      <c r="U8" s="345"/>
      <c r="V8" s="275">
        <f>'Cage 18'!$I$25</f>
        <v>0</v>
      </c>
      <c r="W8" s="343"/>
      <c r="X8" s="345"/>
      <c r="Y8" s="275">
        <f>'Cage 18'!$Q$13</f>
        <v>0</v>
      </c>
      <c r="Z8" s="347"/>
      <c r="AA8" s="329"/>
      <c r="AB8" s="275">
        <f>'Cage 18'!$Q$25</f>
        <v>0</v>
      </c>
    </row>
    <row r="9" spans="1:28" ht="18" x14ac:dyDescent="0.3">
      <c r="A9" s="355" t="s">
        <v>110</v>
      </c>
      <c r="B9" s="363" t="str">
        <f>'Cage 2'!$D$8</f>
        <v/>
      </c>
      <c r="C9" s="364"/>
      <c r="D9" s="352" t="str">
        <f>'Cage 2'!$I$8</f>
        <v/>
      </c>
      <c r="E9" s="276">
        <f>'Cage 2'!$D$13</f>
        <v>0</v>
      </c>
      <c r="F9" s="351" t="str">
        <f>'Cage 2'!$D$20</f>
        <v/>
      </c>
      <c r="G9" s="352" t="str">
        <f>'Cage 2'!$I$20</f>
        <v/>
      </c>
      <c r="H9" s="276">
        <f>'Cage 2'!$D$25</f>
        <v>0</v>
      </c>
      <c r="I9" s="351" t="str">
        <f>'Cage 2'!$L$8</f>
        <v/>
      </c>
      <c r="J9" s="352" t="str">
        <f>'Cage 2'!$Q$8</f>
        <v/>
      </c>
      <c r="K9" s="276">
        <f>'Cage 2'!$L$13</f>
        <v>0</v>
      </c>
      <c r="L9" s="353" t="str">
        <f>'Cage 2'!$L$20</f>
        <v/>
      </c>
      <c r="M9" s="354" t="str">
        <f>'Cage 2'!$Q$20</f>
        <v/>
      </c>
      <c r="N9" s="276">
        <f>'Cage 2'!$L$25</f>
        <v>0</v>
      </c>
      <c r="O9" s="355" t="s">
        <v>121</v>
      </c>
      <c r="P9" s="363" t="str">
        <f>'Cage 19'!$D$8</f>
        <v/>
      </c>
      <c r="Q9" s="364"/>
      <c r="R9" s="352" t="str">
        <f>'Cage 19'!$I$8</f>
        <v/>
      </c>
      <c r="S9" s="276">
        <f>'Cage 19'!$D$13</f>
        <v>0</v>
      </c>
      <c r="T9" s="351" t="str">
        <f>'Cage 19'!$D$20</f>
        <v/>
      </c>
      <c r="U9" s="352" t="str">
        <f>'Cage 19'!$I$20</f>
        <v/>
      </c>
      <c r="V9" s="276">
        <f>'Cage 19'!$D$25</f>
        <v>0</v>
      </c>
      <c r="W9" s="351" t="str">
        <f>'Cage 19'!$L$8</f>
        <v/>
      </c>
      <c r="X9" s="352" t="str">
        <f>'Cage 19'!$Q$8</f>
        <v/>
      </c>
      <c r="Y9" s="276">
        <f>'Cage 19'!$L$13</f>
        <v>0</v>
      </c>
      <c r="Z9" s="353" t="str">
        <f>'Cage 19'!$L$20</f>
        <v/>
      </c>
      <c r="AA9" s="354" t="str">
        <f>'Cage 19'!$Q$20</f>
        <v/>
      </c>
      <c r="AB9" s="276">
        <f>'Cage 19'!$L$25</f>
        <v>0</v>
      </c>
    </row>
    <row r="10" spans="1:28" ht="18" x14ac:dyDescent="0.3">
      <c r="A10" s="356"/>
      <c r="B10" s="361"/>
      <c r="C10" s="362"/>
      <c r="D10" s="345"/>
      <c r="E10" s="274">
        <f>'Cage 2'!$E$13</f>
        <v>0</v>
      </c>
      <c r="F10" s="343"/>
      <c r="G10" s="345"/>
      <c r="H10" s="274">
        <f>'Cage 2'!$E$25</f>
        <v>0</v>
      </c>
      <c r="I10" s="343"/>
      <c r="J10" s="345"/>
      <c r="K10" s="274">
        <f>'Cage 2'!$M$13</f>
        <v>0</v>
      </c>
      <c r="L10" s="347"/>
      <c r="M10" s="329"/>
      <c r="N10" s="274">
        <f>'Cage 2'!$M$25</f>
        <v>0</v>
      </c>
      <c r="O10" s="356"/>
      <c r="P10" s="361"/>
      <c r="Q10" s="362"/>
      <c r="R10" s="345"/>
      <c r="S10" s="274">
        <f>'Cage 19'!$E$13</f>
        <v>0</v>
      </c>
      <c r="T10" s="343"/>
      <c r="U10" s="345"/>
      <c r="V10" s="274">
        <f>'Cage 19'!$E$25</f>
        <v>0</v>
      </c>
      <c r="W10" s="343"/>
      <c r="X10" s="345"/>
      <c r="Y10" s="274">
        <f>'Cage 18'!$M$13</f>
        <v>0</v>
      </c>
      <c r="Z10" s="347"/>
      <c r="AA10" s="329"/>
      <c r="AB10" s="274">
        <f>'Cage 19'!$M$25</f>
        <v>0</v>
      </c>
    </row>
    <row r="11" spans="1:28" ht="18" x14ac:dyDescent="0.3">
      <c r="A11" s="356"/>
      <c r="B11" s="361"/>
      <c r="C11" s="362"/>
      <c r="D11" s="345"/>
      <c r="E11" s="274">
        <f>'Cage 2'!$F$13</f>
        <v>0</v>
      </c>
      <c r="F11" s="343"/>
      <c r="G11" s="345"/>
      <c r="H11" s="274">
        <f>'Cage 2'!$F$25</f>
        <v>0</v>
      </c>
      <c r="I11" s="343"/>
      <c r="J11" s="345"/>
      <c r="K11" s="274">
        <f>'Cage 2'!$N$13</f>
        <v>0</v>
      </c>
      <c r="L11" s="347"/>
      <c r="M11" s="329"/>
      <c r="N11" s="274">
        <f>'Cage 2'!$N$25</f>
        <v>0</v>
      </c>
      <c r="O11" s="356"/>
      <c r="P11" s="361"/>
      <c r="Q11" s="362"/>
      <c r="R11" s="345"/>
      <c r="S11" s="274">
        <f>'Cage 19'!$F$13</f>
        <v>0</v>
      </c>
      <c r="T11" s="343"/>
      <c r="U11" s="345"/>
      <c r="V11" s="274">
        <f>'Cage 19'!$F$25</f>
        <v>0</v>
      </c>
      <c r="W11" s="343"/>
      <c r="X11" s="345"/>
      <c r="Y11" s="274">
        <f>'Cage 19'!$N$13</f>
        <v>0</v>
      </c>
      <c r="Z11" s="347"/>
      <c r="AA11" s="329"/>
      <c r="AB11" s="274">
        <f>'Cage 19'!$N$25</f>
        <v>0</v>
      </c>
    </row>
    <row r="12" spans="1:28" ht="18" x14ac:dyDescent="0.3">
      <c r="A12" s="356"/>
      <c r="B12" s="361"/>
      <c r="C12" s="362"/>
      <c r="D12" s="345"/>
      <c r="E12" s="274">
        <f>'Cage 2'!$G$13</f>
        <v>0</v>
      </c>
      <c r="F12" s="343"/>
      <c r="G12" s="345"/>
      <c r="H12" s="274">
        <f>'Cage 2'!$G$25</f>
        <v>0</v>
      </c>
      <c r="I12" s="343"/>
      <c r="J12" s="345"/>
      <c r="K12" s="274">
        <f>'Cage 2'!$O$13</f>
        <v>0</v>
      </c>
      <c r="L12" s="347"/>
      <c r="M12" s="329"/>
      <c r="N12" s="274">
        <f>'Cage 2'!$O$25</f>
        <v>0</v>
      </c>
      <c r="O12" s="356"/>
      <c r="P12" s="361"/>
      <c r="Q12" s="362"/>
      <c r="R12" s="345"/>
      <c r="S12" s="274">
        <f>'Cage 19'!$G$13</f>
        <v>0</v>
      </c>
      <c r="T12" s="343"/>
      <c r="U12" s="345"/>
      <c r="V12" s="274">
        <f>'Cage 19'!$G$25</f>
        <v>0</v>
      </c>
      <c r="W12" s="343"/>
      <c r="X12" s="345"/>
      <c r="Y12" s="274">
        <f>'Cage 19'!$O$13</f>
        <v>0</v>
      </c>
      <c r="Z12" s="347"/>
      <c r="AA12" s="329"/>
      <c r="AB12" s="274">
        <f>'Cage 19'!$O$25</f>
        <v>0</v>
      </c>
    </row>
    <row r="13" spans="1:28" ht="18" x14ac:dyDescent="0.3">
      <c r="A13" s="356"/>
      <c r="B13" s="361"/>
      <c r="C13" s="362"/>
      <c r="D13" s="345"/>
      <c r="E13" s="274">
        <f>'Cage 2'!$H$13</f>
        <v>0</v>
      </c>
      <c r="F13" s="343"/>
      <c r="G13" s="345"/>
      <c r="H13" s="274">
        <f>'Cage 2'!$H$13</f>
        <v>0</v>
      </c>
      <c r="I13" s="343"/>
      <c r="J13" s="345"/>
      <c r="K13" s="274">
        <f>'Cage 2'!$P$13</f>
        <v>0</v>
      </c>
      <c r="L13" s="347"/>
      <c r="M13" s="329"/>
      <c r="N13" s="274">
        <f>'Cage 2'!$P$25</f>
        <v>0</v>
      </c>
      <c r="O13" s="356"/>
      <c r="P13" s="361"/>
      <c r="Q13" s="362"/>
      <c r="R13" s="345"/>
      <c r="S13" s="274">
        <f>'Cage 19'!$H$13</f>
        <v>0</v>
      </c>
      <c r="T13" s="343"/>
      <c r="U13" s="345"/>
      <c r="V13" s="274">
        <f>'Cage 19'!$H$13</f>
        <v>0</v>
      </c>
      <c r="W13" s="343"/>
      <c r="X13" s="345"/>
      <c r="Y13" s="274">
        <f>'Cage 19'!$P$13</f>
        <v>0</v>
      </c>
      <c r="Z13" s="347"/>
      <c r="AA13" s="329"/>
      <c r="AB13" s="274">
        <f>'Cage 19'!$P$25</f>
        <v>0</v>
      </c>
    </row>
    <row r="14" spans="1:28" ht="18.600000000000001" thickBot="1" x14ac:dyDescent="0.35">
      <c r="A14" s="357"/>
      <c r="B14" s="365"/>
      <c r="C14" s="366"/>
      <c r="D14" s="346"/>
      <c r="E14" s="277">
        <f>'Cage 3'!$I$13</f>
        <v>0</v>
      </c>
      <c r="F14" s="344"/>
      <c r="G14" s="346"/>
      <c r="H14" s="275">
        <f>'Cage 2'!$I$25</f>
        <v>0</v>
      </c>
      <c r="I14" s="344"/>
      <c r="J14" s="346"/>
      <c r="K14" s="275">
        <f>'Cage 2'!$Q$13</f>
        <v>0</v>
      </c>
      <c r="L14" s="348"/>
      <c r="M14" s="330"/>
      <c r="N14" s="275">
        <f>'Cage 2'!$Q$25</f>
        <v>0</v>
      </c>
      <c r="O14" s="357"/>
      <c r="P14" s="365"/>
      <c r="Q14" s="366"/>
      <c r="R14" s="346"/>
      <c r="S14" s="277">
        <f>'Cage 19'!$I$13</f>
        <v>0</v>
      </c>
      <c r="T14" s="344"/>
      <c r="U14" s="346"/>
      <c r="V14" s="277">
        <f>'Cage 19'!$I$25</f>
        <v>0</v>
      </c>
      <c r="W14" s="344"/>
      <c r="X14" s="346"/>
      <c r="Y14" s="275">
        <f>'Cage 19'!$Q$13</f>
        <v>0</v>
      </c>
      <c r="Z14" s="348"/>
      <c r="AA14" s="330"/>
      <c r="AB14" s="275">
        <f>'Cage 19'!$Q$25</f>
        <v>0</v>
      </c>
    </row>
    <row r="15" spans="1:28" ht="18" x14ac:dyDescent="0.3">
      <c r="A15" s="359" t="s">
        <v>111</v>
      </c>
      <c r="B15" s="361" t="str">
        <f>'Cage 3'!$D$8</f>
        <v/>
      </c>
      <c r="C15" s="362"/>
      <c r="D15" s="345" t="str">
        <f>'Cage 3'!$I$8</f>
        <v/>
      </c>
      <c r="E15" s="278">
        <f>'Cage 3'!$D$13</f>
        <v>0</v>
      </c>
      <c r="F15" s="343" t="str">
        <f>'Cage 3'!$D$20</f>
        <v/>
      </c>
      <c r="G15" s="345" t="str">
        <f>'Cage 3'!$I$20</f>
        <v/>
      </c>
      <c r="H15" s="276">
        <f>'Cage 3'!$D$25</f>
        <v>0</v>
      </c>
      <c r="I15" s="343" t="str">
        <f>'Cage 3'!$L$8</f>
        <v/>
      </c>
      <c r="J15" s="345" t="str">
        <f>'Cage 3'!$Q$8</f>
        <v/>
      </c>
      <c r="K15" s="276">
        <f>'Cage 3'!$L$13</f>
        <v>0</v>
      </c>
      <c r="L15" s="347" t="str">
        <f>'Cage 3'!$L$20</f>
        <v/>
      </c>
      <c r="M15" s="329" t="str">
        <f>'Cage 3'!$Q$20</f>
        <v/>
      </c>
      <c r="N15" s="276">
        <f>'Cage 3'!$L$25</f>
        <v>0</v>
      </c>
      <c r="O15" s="359" t="s">
        <v>122</v>
      </c>
      <c r="P15" s="361" t="str">
        <f>'Cage 20'!$D$8</f>
        <v/>
      </c>
      <c r="Q15" s="362"/>
      <c r="R15" s="345" t="str">
        <f>'Cage 20'!$I$8</f>
        <v/>
      </c>
      <c r="S15" s="278">
        <f>'Cage 20'!$D$13</f>
        <v>0</v>
      </c>
      <c r="T15" s="343" t="str">
        <f>'Cage 20'!$D$20</f>
        <v/>
      </c>
      <c r="U15" s="345" t="str">
        <f>'Cage 20'!$I$20</f>
        <v/>
      </c>
      <c r="V15" s="276">
        <f>'Cage 20'!$D$25</f>
        <v>0</v>
      </c>
      <c r="W15" s="343" t="str">
        <f>'Cage 20'!$L$8</f>
        <v/>
      </c>
      <c r="X15" s="345" t="str">
        <f>'Cage 20'!$Q$8</f>
        <v/>
      </c>
      <c r="Y15" s="276">
        <f>'Cage 20'!$L$13</f>
        <v>0</v>
      </c>
      <c r="Z15" s="347" t="str">
        <f>'Cage 20'!$L$20</f>
        <v/>
      </c>
      <c r="AA15" s="329" t="str">
        <f>'Cage 20'!$Q$20</f>
        <v/>
      </c>
      <c r="AB15" s="276">
        <f>'Cage 20'!$L$25</f>
        <v>0</v>
      </c>
    </row>
    <row r="16" spans="1:28" ht="18" x14ac:dyDescent="0.3">
      <c r="A16" s="356"/>
      <c r="B16" s="361"/>
      <c r="C16" s="362"/>
      <c r="D16" s="345"/>
      <c r="E16" s="274">
        <f>'Cage 3'!$E$13</f>
        <v>0</v>
      </c>
      <c r="F16" s="343"/>
      <c r="G16" s="345"/>
      <c r="H16" s="274">
        <f>'Cage 3'!$E$25</f>
        <v>0</v>
      </c>
      <c r="I16" s="343"/>
      <c r="J16" s="345"/>
      <c r="K16" s="274">
        <f>'Cage 3'!$M$13</f>
        <v>0</v>
      </c>
      <c r="L16" s="347"/>
      <c r="M16" s="329"/>
      <c r="N16" s="274">
        <f>'Cage 3'!$M$25</f>
        <v>0</v>
      </c>
      <c r="O16" s="356"/>
      <c r="P16" s="361"/>
      <c r="Q16" s="362"/>
      <c r="R16" s="345"/>
      <c r="S16" s="274">
        <f>'Cage 20'!$E$13</f>
        <v>0</v>
      </c>
      <c r="T16" s="343"/>
      <c r="U16" s="345"/>
      <c r="V16" s="274">
        <f>'Cage 20'!$E$25</f>
        <v>0</v>
      </c>
      <c r="W16" s="343"/>
      <c r="X16" s="345"/>
      <c r="Y16" s="274">
        <f>'Cage 20'!$M$13</f>
        <v>0</v>
      </c>
      <c r="Z16" s="347"/>
      <c r="AA16" s="329"/>
      <c r="AB16" s="274">
        <f>'Cage 20'!$M$25</f>
        <v>0</v>
      </c>
    </row>
    <row r="17" spans="1:28" ht="18" x14ac:dyDescent="0.3">
      <c r="A17" s="356"/>
      <c r="B17" s="361"/>
      <c r="C17" s="362"/>
      <c r="D17" s="345"/>
      <c r="E17" s="274">
        <f>'Cage 3'!$F$13</f>
        <v>0</v>
      </c>
      <c r="F17" s="343"/>
      <c r="G17" s="345"/>
      <c r="H17" s="274">
        <f>'Cage 3'!$F$25</f>
        <v>0</v>
      </c>
      <c r="I17" s="343"/>
      <c r="J17" s="345"/>
      <c r="K17" s="274">
        <f>'Cage 3'!$N$13</f>
        <v>0</v>
      </c>
      <c r="L17" s="347"/>
      <c r="M17" s="329"/>
      <c r="N17" s="274">
        <f>'Cage 3'!$N$25</f>
        <v>0</v>
      </c>
      <c r="O17" s="356"/>
      <c r="P17" s="361"/>
      <c r="Q17" s="362"/>
      <c r="R17" s="345"/>
      <c r="S17" s="274">
        <f>'Cage 20'!$F$13</f>
        <v>0</v>
      </c>
      <c r="T17" s="343"/>
      <c r="U17" s="345"/>
      <c r="V17" s="274">
        <f>'Cage 20'!$F$25</f>
        <v>0</v>
      </c>
      <c r="W17" s="343"/>
      <c r="X17" s="345"/>
      <c r="Y17" s="274">
        <f>'Cage 20'!$N$13</f>
        <v>0</v>
      </c>
      <c r="Z17" s="347"/>
      <c r="AA17" s="329"/>
      <c r="AB17" s="274">
        <f>'Cage 20'!$N$25</f>
        <v>0</v>
      </c>
    </row>
    <row r="18" spans="1:28" ht="18" x14ac:dyDescent="0.3">
      <c r="A18" s="356"/>
      <c r="B18" s="361"/>
      <c r="C18" s="362"/>
      <c r="D18" s="345"/>
      <c r="E18" s="274">
        <f>'Cage 3'!$G$13</f>
        <v>0</v>
      </c>
      <c r="F18" s="343"/>
      <c r="G18" s="345"/>
      <c r="H18" s="274">
        <f>'Cage 3'!$G$25</f>
        <v>0</v>
      </c>
      <c r="I18" s="343"/>
      <c r="J18" s="345"/>
      <c r="K18" s="274">
        <f>'Cage 3'!$O$13</f>
        <v>0</v>
      </c>
      <c r="L18" s="347"/>
      <c r="M18" s="329"/>
      <c r="N18" s="274">
        <f>'Cage 3'!$O$25</f>
        <v>0</v>
      </c>
      <c r="O18" s="356"/>
      <c r="P18" s="361"/>
      <c r="Q18" s="362"/>
      <c r="R18" s="345"/>
      <c r="S18" s="274">
        <f>'Cage 20'!$G$13</f>
        <v>0</v>
      </c>
      <c r="T18" s="343"/>
      <c r="U18" s="345"/>
      <c r="V18" s="274">
        <f>'Cage 20'!$G$25</f>
        <v>0</v>
      </c>
      <c r="W18" s="343"/>
      <c r="X18" s="345"/>
      <c r="Y18" s="274">
        <f>'Cage 20'!$O$13</f>
        <v>0</v>
      </c>
      <c r="Z18" s="347"/>
      <c r="AA18" s="329"/>
      <c r="AB18" s="274">
        <f>'Cage 20'!$O$25</f>
        <v>0</v>
      </c>
    </row>
    <row r="19" spans="1:28" ht="18" x14ac:dyDescent="0.3">
      <c r="A19" s="356"/>
      <c r="B19" s="361"/>
      <c r="C19" s="362"/>
      <c r="D19" s="345"/>
      <c r="E19" s="274">
        <f>'Cage 4'!$H$13</f>
        <v>0</v>
      </c>
      <c r="F19" s="343"/>
      <c r="G19" s="345"/>
      <c r="H19" s="274">
        <f>'Cage 3'!$H$13</f>
        <v>0</v>
      </c>
      <c r="I19" s="343"/>
      <c r="J19" s="345"/>
      <c r="K19" s="274">
        <f>'Cage 3'!$P$13</f>
        <v>0</v>
      </c>
      <c r="L19" s="347"/>
      <c r="M19" s="329"/>
      <c r="N19" s="274">
        <f>'Cage 3'!$P$25</f>
        <v>0</v>
      </c>
      <c r="O19" s="356"/>
      <c r="P19" s="361"/>
      <c r="Q19" s="362"/>
      <c r="R19" s="345"/>
      <c r="S19" s="274">
        <f>'Cage 20'!$H$13</f>
        <v>0</v>
      </c>
      <c r="T19" s="343"/>
      <c r="U19" s="345"/>
      <c r="V19" s="274">
        <f>'Cage 20'!$H$13</f>
        <v>0</v>
      </c>
      <c r="W19" s="343"/>
      <c r="X19" s="345"/>
      <c r="Y19" s="274">
        <f>'Cage 20'!$P$13</f>
        <v>0</v>
      </c>
      <c r="Z19" s="347"/>
      <c r="AA19" s="329"/>
      <c r="AB19" s="274">
        <f>'Cage 20'!$P$25</f>
        <v>0</v>
      </c>
    </row>
    <row r="20" spans="1:28" ht="18.600000000000001" thickBot="1" x14ac:dyDescent="0.35">
      <c r="A20" s="360"/>
      <c r="B20" s="361"/>
      <c r="C20" s="362"/>
      <c r="D20" s="345"/>
      <c r="E20" s="275">
        <f>'Cage 4'!$I$13</f>
        <v>0</v>
      </c>
      <c r="F20" s="343"/>
      <c r="G20" s="345"/>
      <c r="H20" s="275">
        <f>'Cage 3'!$I$25</f>
        <v>0</v>
      </c>
      <c r="I20" s="343"/>
      <c r="J20" s="345"/>
      <c r="K20" s="275">
        <f>'Cage 3'!$Q$13</f>
        <v>0</v>
      </c>
      <c r="L20" s="347"/>
      <c r="M20" s="329"/>
      <c r="N20" s="275">
        <f>'Cage 3'!$Q$25</f>
        <v>0</v>
      </c>
      <c r="O20" s="360"/>
      <c r="P20" s="361"/>
      <c r="Q20" s="362"/>
      <c r="R20" s="345"/>
      <c r="S20" s="275">
        <f>'Cage 20'!$I$13</f>
        <v>0</v>
      </c>
      <c r="T20" s="343"/>
      <c r="U20" s="345"/>
      <c r="V20" s="277">
        <f>'Cage 20'!$I$25</f>
        <v>0</v>
      </c>
      <c r="W20" s="343"/>
      <c r="X20" s="345"/>
      <c r="Y20" s="275">
        <f>'Cage 20'!$Q$13</f>
        <v>0</v>
      </c>
      <c r="Z20" s="347"/>
      <c r="AA20" s="329"/>
      <c r="AB20" s="275">
        <f>'Cage 20'!$Q$25</f>
        <v>0</v>
      </c>
    </row>
    <row r="21" spans="1:28" ht="18" x14ac:dyDescent="0.3">
      <c r="A21" s="355" t="s">
        <v>112</v>
      </c>
      <c r="B21" s="331" t="str">
        <f>'Cage 4'!$D$8</f>
        <v/>
      </c>
      <c r="C21" s="332"/>
      <c r="D21" s="358" t="str">
        <f>'Cage 4'!$I$8</f>
        <v/>
      </c>
      <c r="E21" s="276">
        <f>'Cage 4'!$D$13</f>
        <v>0</v>
      </c>
      <c r="F21" s="351" t="str">
        <f>'Cage 4'!$D$20</f>
        <v/>
      </c>
      <c r="G21" s="352" t="str">
        <f>'Cage 4'!$I$20</f>
        <v/>
      </c>
      <c r="H21" s="276">
        <f>'Cage 4'!$D$25</f>
        <v>0</v>
      </c>
      <c r="I21" s="351" t="str">
        <f>'Cage 14'!$L$8</f>
        <v/>
      </c>
      <c r="J21" s="352" t="str">
        <f>'Cage 4'!$Q$8</f>
        <v/>
      </c>
      <c r="K21" s="276">
        <f>'Cage 4'!$L$13</f>
        <v>0</v>
      </c>
      <c r="L21" s="353" t="str">
        <f>'Cage 4'!$L$20</f>
        <v/>
      </c>
      <c r="M21" s="354" t="str">
        <f>'Cage 4'!$Q$20</f>
        <v/>
      </c>
      <c r="N21" s="276">
        <f>'Cage 4'!$L$25</f>
        <v>0</v>
      </c>
      <c r="O21" s="355" t="s">
        <v>123</v>
      </c>
      <c r="P21" s="331" t="str">
        <f>'Cage 21'!$D$8</f>
        <v/>
      </c>
      <c r="Q21" s="332"/>
      <c r="R21" s="358" t="str">
        <f>'Cage 21'!$I$8</f>
        <v/>
      </c>
      <c r="S21" s="276">
        <f>'Cage 21'!$D$13</f>
        <v>0</v>
      </c>
      <c r="T21" s="351" t="str">
        <f>'Cage 21'!$D$20</f>
        <v/>
      </c>
      <c r="U21" s="352" t="str">
        <f>'Cage 21'!$I$20</f>
        <v/>
      </c>
      <c r="V21" s="276">
        <f>'Cage 21'!$D$25</f>
        <v>0</v>
      </c>
      <c r="W21" s="351" t="str">
        <f>'Cage 21'!$L$8</f>
        <v/>
      </c>
      <c r="X21" s="352" t="str">
        <f>'Cage 21'!$Q$8</f>
        <v/>
      </c>
      <c r="Y21" s="276">
        <f>'Cage 21'!$L$13</f>
        <v>0</v>
      </c>
      <c r="Z21" s="353" t="str">
        <f>'Cage 21'!$L$20</f>
        <v/>
      </c>
      <c r="AA21" s="354" t="str">
        <f>'Cage 21'!$Q$20</f>
        <v/>
      </c>
      <c r="AB21" s="276">
        <f>'Cage 21'!$L$25</f>
        <v>0</v>
      </c>
    </row>
    <row r="22" spans="1:28" ht="18" x14ac:dyDescent="0.3">
      <c r="A22" s="356"/>
      <c r="B22" s="333"/>
      <c r="C22" s="334"/>
      <c r="D22" s="338"/>
      <c r="E22" s="274">
        <f>'Cage 4'!$E$13</f>
        <v>0</v>
      </c>
      <c r="F22" s="343"/>
      <c r="G22" s="345"/>
      <c r="H22" s="274">
        <f>'Cage 4'!$E$25</f>
        <v>0</v>
      </c>
      <c r="I22" s="343"/>
      <c r="J22" s="345"/>
      <c r="K22" s="274">
        <f>'Cage 4'!$M$13</f>
        <v>0</v>
      </c>
      <c r="L22" s="347"/>
      <c r="M22" s="329"/>
      <c r="N22" s="274">
        <f>'Cage 4'!$M$25</f>
        <v>0</v>
      </c>
      <c r="O22" s="356"/>
      <c r="P22" s="333"/>
      <c r="Q22" s="334"/>
      <c r="R22" s="338"/>
      <c r="S22" s="274">
        <f>'Cage 21'!$E$13</f>
        <v>0</v>
      </c>
      <c r="T22" s="343"/>
      <c r="U22" s="345"/>
      <c r="V22" s="274">
        <f>'Cage 21'!$E$25</f>
        <v>0</v>
      </c>
      <c r="W22" s="343"/>
      <c r="X22" s="345"/>
      <c r="Y22" s="274">
        <f>'Cage 21'!$M$13</f>
        <v>0</v>
      </c>
      <c r="Z22" s="347"/>
      <c r="AA22" s="329"/>
      <c r="AB22" s="274">
        <f>'Cage 21'!$M$25</f>
        <v>0</v>
      </c>
    </row>
    <row r="23" spans="1:28" ht="18" x14ac:dyDescent="0.3">
      <c r="A23" s="356"/>
      <c r="B23" s="333"/>
      <c r="C23" s="334"/>
      <c r="D23" s="338"/>
      <c r="E23" s="274">
        <f>'Cage 4'!$F$13</f>
        <v>0</v>
      </c>
      <c r="F23" s="343"/>
      <c r="G23" s="345"/>
      <c r="H23" s="274">
        <f>'Cage 4'!$F$25</f>
        <v>0</v>
      </c>
      <c r="I23" s="343"/>
      <c r="J23" s="345"/>
      <c r="K23" s="274">
        <f>'Cage 4'!$N$13</f>
        <v>0</v>
      </c>
      <c r="L23" s="347"/>
      <c r="M23" s="329"/>
      <c r="N23" s="274">
        <f>'Cage 4'!$N$25</f>
        <v>0</v>
      </c>
      <c r="O23" s="356"/>
      <c r="P23" s="333"/>
      <c r="Q23" s="334"/>
      <c r="R23" s="338"/>
      <c r="S23" s="274">
        <f>'Cage 21'!$F$13</f>
        <v>0</v>
      </c>
      <c r="T23" s="343"/>
      <c r="U23" s="345"/>
      <c r="V23" s="274">
        <f>'Cage 21'!$F$25</f>
        <v>0</v>
      </c>
      <c r="W23" s="343"/>
      <c r="X23" s="345"/>
      <c r="Y23" s="274">
        <f>'Cage 21'!$N$13</f>
        <v>0</v>
      </c>
      <c r="Z23" s="347"/>
      <c r="AA23" s="329"/>
      <c r="AB23" s="274">
        <f>'Cage 21'!$N$25</f>
        <v>0</v>
      </c>
    </row>
    <row r="24" spans="1:28" ht="18" x14ac:dyDescent="0.3">
      <c r="A24" s="356"/>
      <c r="B24" s="333"/>
      <c r="C24" s="334"/>
      <c r="D24" s="338"/>
      <c r="E24" s="274">
        <f>'Cage 4'!$G$13</f>
        <v>0</v>
      </c>
      <c r="F24" s="343"/>
      <c r="G24" s="345"/>
      <c r="H24" s="274">
        <f>'Cage 4'!$G$25</f>
        <v>0</v>
      </c>
      <c r="I24" s="343"/>
      <c r="J24" s="345"/>
      <c r="K24" s="274">
        <f>'Cage 4'!$O$13</f>
        <v>0</v>
      </c>
      <c r="L24" s="347"/>
      <c r="M24" s="329"/>
      <c r="N24" s="274">
        <f>'Cage 4'!$O$25</f>
        <v>0</v>
      </c>
      <c r="O24" s="356"/>
      <c r="P24" s="333"/>
      <c r="Q24" s="334"/>
      <c r="R24" s="338"/>
      <c r="S24" s="274">
        <f>'Cage 21'!$G$13</f>
        <v>0</v>
      </c>
      <c r="T24" s="343"/>
      <c r="U24" s="345"/>
      <c r="V24" s="274">
        <f>'Cage 21'!$G$25</f>
        <v>0</v>
      </c>
      <c r="W24" s="343"/>
      <c r="X24" s="345"/>
      <c r="Y24" s="274">
        <f>'Cage 21'!$O$13</f>
        <v>0</v>
      </c>
      <c r="Z24" s="347"/>
      <c r="AA24" s="329"/>
      <c r="AB24" s="274">
        <f>'Cage 21'!$O$25</f>
        <v>0</v>
      </c>
    </row>
    <row r="25" spans="1:28" ht="18" x14ac:dyDescent="0.3">
      <c r="A25" s="356"/>
      <c r="B25" s="333"/>
      <c r="C25" s="334"/>
      <c r="D25" s="338"/>
      <c r="E25" s="274">
        <f>'Cage 4'!$H$13</f>
        <v>0</v>
      </c>
      <c r="F25" s="343"/>
      <c r="G25" s="345"/>
      <c r="H25" s="274">
        <f>'Cage 4'!$H$13</f>
        <v>0</v>
      </c>
      <c r="I25" s="343"/>
      <c r="J25" s="345"/>
      <c r="K25" s="274">
        <f>'Cage 4'!$P$13</f>
        <v>0</v>
      </c>
      <c r="L25" s="347"/>
      <c r="M25" s="329"/>
      <c r="N25" s="274">
        <f>'Cage 4'!$P$25</f>
        <v>0</v>
      </c>
      <c r="O25" s="356"/>
      <c r="P25" s="333"/>
      <c r="Q25" s="334"/>
      <c r="R25" s="338"/>
      <c r="S25" s="274">
        <f>'Cage 21'!$H$13</f>
        <v>0</v>
      </c>
      <c r="T25" s="343"/>
      <c r="U25" s="345"/>
      <c r="V25" s="274">
        <f>'Cage 21'!$H$13</f>
        <v>0</v>
      </c>
      <c r="W25" s="343"/>
      <c r="X25" s="345"/>
      <c r="Y25" s="274">
        <f>'Cage 21'!$P$13</f>
        <v>0</v>
      </c>
      <c r="Z25" s="347"/>
      <c r="AA25" s="329"/>
      <c r="AB25" s="274">
        <f>'Cage 21'!$P$25</f>
        <v>0</v>
      </c>
    </row>
    <row r="26" spans="1:28" ht="18.600000000000001" thickBot="1" x14ac:dyDescent="0.35">
      <c r="A26" s="357"/>
      <c r="B26" s="335"/>
      <c r="C26" s="336"/>
      <c r="D26" s="339"/>
      <c r="E26" s="277">
        <f>'Cage 4'!$I$13</f>
        <v>0</v>
      </c>
      <c r="F26" s="344"/>
      <c r="G26" s="346"/>
      <c r="H26" s="275">
        <f>'Cage 4'!$I$25</f>
        <v>0</v>
      </c>
      <c r="I26" s="344"/>
      <c r="J26" s="346"/>
      <c r="K26" s="275">
        <f>'Cage 4'!$Q$13</f>
        <v>0</v>
      </c>
      <c r="L26" s="348"/>
      <c r="M26" s="330"/>
      <c r="N26" s="275">
        <f>'Cage 4'!$Q$25</f>
        <v>0</v>
      </c>
      <c r="O26" s="357"/>
      <c r="P26" s="335"/>
      <c r="Q26" s="336"/>
      <c r="R26" s="339"/>
      <c r="S26" s="277">
        <f>'Cage 21'!$I$13</f>
        <v>0</v>
      </c>
      <c r="T26" s="344"/>
      <c r="U26" s="346"/>
      <c r="V26" s="277">
        <f>'Cage 21'!$I$25</f>
        <v>0</v>
      </c>
      <c r="W26" s="344"/>
      <c r="X26" s="346"/>
      <c r="Y26" s="275">
        <f>'Cage 21'!$Q$13</f>
        <v>0</v>
      </c>
      <c r="Z26" s="348"/>
      <c r="AA26" s="330"/>
      <c r="AB26" s="275">
        <f>'Cage 21'!$Q$25</f>
        <v>0</v>
      </c>
    </row>
    <row r="27" spans="1:28" ht="18" x14ac:dyDescent="0.3">
      <c r="A27" s="349" t="s">
        <v>113</v>
      </c>
      <c r="B27" s="331" t="str">
        <f>'Cage 5'!$D$8</f>
        <v/>
      </c>
      <c r="C27" s="332"/>
      <c r="D27" s="337" t="str">
        <f>'Cage 5'!$I$8</f>
        <v/>
      </c>
      <c r="E27" s="278">
        <f>'Cage 5'!$D$13</f>
        <v>0</v>
      </c>
      <c r="F27" s="340" t="str">
        <f>'Cage 5'!$D$20</f>
        <v/>
      </c>
      <c r="G27" s="337" t="str">
        <f>'Cage 5'!$I$20</f>
        <v/>
      </c>
      <c r="H27" s="276">
        <f>'Cage 5'!$D$25</f>
        <v>0</v>
      </c>
      <c r="I27" s="343" t="str">
        <f>'Cage 5'!$L$8</f>
        <v/>
      </c>
      <c r="J27" s="345" t="str">
        <f>'Cage 5'!$Q$8</f>
        <v/>
      </c>
      <c r="K27" s="276">
        <f>'Cage 5'!$L$13</f>
        <v>0</v>
      </c>
      <c r="L27" s="347" t="str">
        <f>'Cage 5'!$L$20</f>
        <v/>
      </c>
      <c r="M27" s="329" t="str">
        <f>'Cage 5'!$Q$20</f>
        <v/>
      </c>
      <c r="N27" s="276">
        <f>'Cage 5'!$L$25</f>
        <v>0</v>
      </c>
      <c r="O27" s="349" t="s">
        <v>124</v>
      </c>
      <c r="P27" s="331" t="str">
        <f>'Cage 22'!$D$8</f>
        <v/>
      </c>
      <c r="Q27" s="332"/>
      <c r="R27" s="337" t="str">
        <f>'Cage 22'!$I$8</f>
        <v/>
      </c>
      <c r="S27" s="278">
        <f>'Cage 22'!$D$13</f>
        <v>0</v>
      </c>
      <c r="T27" s="340" t="str">
        <f>'Cage 22'!$D$20</f>
        <v/>
      </c>
      <c r="U27" s="337" t="str">
        <f>'Cage 22'!$I$20</f>
        <v/>
      </c>
      <c r="V27" s="276">
        <f>'Cage 22'!$D$25</f>
        <v>0</v>
      </c>
      <c r="W27" s="343" t="str">
        <f>'Cage 22'!$L$8</f>
        <v/>
      </c>
      <c r="X27" s="345" t="str">
        <f>'Cage 22'!$Q$8</f>
        <v/>
      </c>
      <c r="Y27" s="276">
        <f>'Cage 22'!$L$13</f>
        <v>0</v>
      </c>
      <c r="Z27" s="347" t="str">
        <f>'Cage 22'!$L$20</f>
        <v/>
      </c>
      <c r="AA27" s="329" t="str">
        <f>'Cage 22'!$Q$20</f>
        <v/>
      </c>
      <c r="AB27" s="276">
        <f>'Cage 22'!$L$25</f>
        <v>0</v>
      </c>
    </row>
    <row r="28" spans="1:28" ht="18" x14ac:dyDescent="0.3">
      <c r="A28" s="349"/>
      <c r="B28" s="333"/>
      <c r="C28" s="334"/>
      <c r="D28" s="338"/>
      <c r="E28" s="274">
        <f>'Cage 5'!$E$13</f>
        <v>0</v>
      </c>
      <c r="F28" s="341"/>
      <c r="G28" s="338"/>
      <c r="H28" s="274">
        <f>'Cage 5'!$E$25</f>
        <v>0</v>
      </c>
      <c r="I28" s="343"/>
      <c r="J28" s="345"/>
      <c r="K28" s="274">
        <f>'Cage 5'!$M$13</f>
        <v>0</v>
      </c>
      <c r="L28" s="347"/>
      <c r="M28" s="329"/>
      <c r="N28" s="274">
        <f>'Cage 5'!$M$25</f>
        <v>0</v>
      </c>
      <c r="O28" s="349"/>
      <c r="P28" s="333"/>
      <c r="Q28" s="334"/>
      <c r="R28" s="338"/>
      <c r="S28" s="274">
        <f>'Cage 22'!$E$13</f>
        <v>0</v>
      </c>
      <c r="T28" s="341"/>
      <c r="U28" s="338"/>
      <c r="V28" s="274">
        <f>'Cage 22'!$E$25</f>
        <v>0</v>
      </c>
      <c r="W28" s="343"/>
      <c r="X28" s="345"/>
      <c r="Y28" s="274">
        <f>'Cage 22'!$M$13</f>
        <v>0</v>
      </c>
      <c r="Z28" s="347"/>
      <c r="AA28" s="329"/>
      <c r="AB28" s="274">
        <f>'Cage 22'!$M$25</f>
        <v>0</v>
      </c>
    </row>
    <row r="29" spans="1:28" ht="18" x14ac:dyDescent="0.3">
      <c r="A29" s="349"/>
      <c r="B29" s="333"/>
      <c r="C29" s="334"/>
      <c r="D29" s="338"/>
      <c r="E29" s="274">
        <f>'Cage 5'!$F$13</f>
        <v>0</v>
      </c>
      <c r="F29" s="341"/>
      <c r="G29" s="338"/>
      <c r="H29" s="274">
        <f>'Cage 5'!$F$25</f>
        <v>0</v>
      </c>
      <c r="I29" s="343"/>
      <c r="J29" s="345"/>
      <c r="K29" s="274">
        <f>'Cage 5'!$N$13</f>
        <v>0</v>
      </c>
      <c r="L29" s="347"/>
      <c r="M29" s="329"/>
      <c r="N29" s="274">
        <f>'Cage 5'!$N$25</f>
        <v>0</v>
      </c>
      <c r="O29" s="349"/>
      <c r="P29" s="333"/>
      <c r="Q29" s="334"/>
      <c r="R29" s="338"/>
      <c r="S29" s="274">
        <f>'Cage 22'!$F$13</f>
        <v>0</v>
      </c>
      <c r="T29" s="341"/>
      <c r="U29" s="338"/>
      <c r="V29" s="274">
        <f>'Cage 22'!$F$25</f>
        <v>0</v>
      </c>
      <c r="W29" s="343"/>
      <c r="X29" s="345"/>
      <c r="Y29" s="274">
        <f>'Cage 22'!$N$13</f>
        <v>0</v>
      </c>
      <c r="Z29" s="347"/>
      <c r="AA29" s="329"/>
      <c r="AB29" s="274">
        <f>'Cage 22'!$N$25</f>
        <v>0</v>
      </c>
    </row>
    <row r="30" spans="1:28" ht="18" x14ac:dyDescent="0.3">
      <c r="A30" s="349"/>
      <c r="B30" s="333"/>
      <c r="C30" s="334"/>
      <c r="D30" s="338"/>
      <c r="E30" s="274">
        <f>'Cage 5'!$G$13</f>
        <v>0</v>
      </c>
      <c r="F30" s="341"/>
      <c r="G30" s="338"/>
      <c r="H30" s="274">
        <f>'Cage 5'!$G$25</f>
        <v>0</v>
      </c>
      <c r="I30" s="343"/>
      <c r="J30" s="345"/>
      <c r="K30" s="274">
        <f>'Cage 5'!$O$13</f>
        <v>0</v>
      </c>
      <c r="L30" s="347"/>
      <c r="M30" s="329"/>
      <c r="N30" s="274">
        <f>'Cage 5'!$O$25</f>
        <v>0</v>
      </c>
      <c r="O30" s="349"/>
      <c r="P30" s="333"/>
      <c r="Q30" s="334"/>
      <c r="R30" s="338"/>
      <c r="S30" s="274">
        <f>'Cage 22'!$G$13</f>
        <v>0</v>
      </c>
      <c r="T30" s="341"/>
      <c r="U30" s="338"/>
      <c r="V30" s="274">
        <f>'Cage 22'!$G$25</f>
        <v>0</v>
      </c>
      <c r="W30" s="343"/>
      <c r="X30" s="345"/>
      <c r="Y30" s="274">
        <f>'Cage 22'!$O$13</f>
        <v>0</v>
      </c>
      <c r="Z30" s="347"/>
      <c r="AA30" s="329"/>
      <c r="AB30" s="274">
        <f>'Cage 22'!$O$25</f>
        <v>0</v>
      </c>
    </row>
    <row r="31" spans="1:28" ht="18" x14ac:dyDescent="0.3">
      <c r="A31" s="349"/>
      <c r="B31" s="333"/>
      <c r="C31" s="334"/>
      <c r="D31" s="338"/>
      <c r="E31" s="274">
        <f>'Cage 5'!$H$13</f>
        <v>0</v>
      </c>
      <c r="F31" s="341"/>
      <c r="G31" s="338"/>
      <c r="H31" s="274">
        <f>'Cage 5'!$H$13</f>
        <v>0</v>
      </c>
      <c r="I31" s="343"/>
      <c r="J31" s="345"/>
      <c r="K31" s="274">
        <f>'Cage 5'!$P$13</f>
        <v>0</v>
      </c>
      <c r="L31" s="347"/>
      <c r="M31" s="329"/>
      <c r="N31" s="274">
        <f>'Cage 5'!$P$25</f>
        <v>0</v>
      </c>
      <c r="O31" s="349"/>
      <c r="P31" s="333"/>
      <c r="Q31" s="334"/>
      <c r="R31" s="338"/>
      <c r="S31" s="274">
        <f>'Cage 22'!$H$13</f>
        <v>0</v>
      </c>
      <c r="T31" s="341"/>
      <c r="U31" s="338"/>
      <c r="V31" s="274">
        <f>'Cage 22'!$H$13</f>
        <v>0</v>
      </c>
      <c r="W31" s="343"/>
      <c r="X31" s="345"/>
      <c r="Y31" s="274">
        <f>'Cage 22'!$P$13</f>
        <v>0</v>
      </c>
      <c r="Z31" s="347"/>
      <c r="AA31" s="329"/>
      <c r="AB31" s="274">
        <f>'Cage 22'!$P$25</f>
        <v>0</v>
      </c>
    </row>
    <row r="32" spans="1:28" ht="18.600000000000001" thickBot="1" x14ac:dyDescent="0.35">
      <c r="A32" s="350"/>
      <c r="B32" s="335"/>
      <c r="C32" s="336"/>
      <c r="D32" s="339"/>
      <c r="E32" s="277">
        <f>'Cage 5'!$I$13</f>
        <v>0</v>
      </c>
      <c r="F32" s="342"/>
      <c r="G32" s="339"/>
      <c r="H32" s="275">
        <f>'Cage 5'!$I$25</f>
        <v>0</v>
      </c>
      <c r="I32" s="344"/>
      <c r="J32" s="346"/>
      <c r="K32" s="275">
        <f>'Cage 5'!$Q$13</f>
        <v>0</v>
      </c>
      <c r="L32" s="348"/>
      <c r="M32" s="330"/>
      <c r="N32" s="275">
        <f>'Cage 5'!$Q$25</f>
        <v>0</v>
      </c>
      <c r="O32" s="350"/>
      <c r="P32" s="335"/>
      <c r="Q32" s="336"/>
      <c r="R32" s="339"/>
      <c r="S32" s="277">
        <f>'Cage 22'!$I$13</f>
        <v>0</v>
      </c>
      <c r="T32" s="342"/>
      <c r="U32" s="339"/>
      <c r="V32" s="277">
        <f>'Cage 22'!$I$25</f>
        <v>0</v>
      </c>
      <c r="W32" s="344"/>
      <c r="X32" s="346"/>
      <c r="Y32" s="275">
        <f>'Cage 22'!$Q$13</f>
        <v>0</v>
      </c>
      <c r="Z32" s="348"/>
      <c r="AA32" s="330"/>
      <c r="AB32" s="275">
        <f>'Cage 22'!$Q$25</f>
        <v>0</v>
      </c>
    </row>
    <row r="33" spans="1:28" ht="18" x14ac:dyDescent="0.3">
      <c r="A33" s="349" t="s">
        <v>151</v>
      </c>
      <c r="B33" s="331" t="str">
        <f>'Cage 6'!$D$8</f>
        <v/>
      </c>
      <c r="C33" s="332"/>
      <c r="D33" s="337" t="str">
        <f>'Cage 6'!$I$8</f>
        <v/>
      </c>
      <c r="E33" s="278">
        <f>'Cage 6'!$D$13</f>
        <v>0</v>
      </c>
      <c r="F33" s="340" t="str">
        <f>'Cage 6'!$D$20</f>
        <v/>
      </c>
      <c r="G33" s="337" t="str">
        <f>'Cage 6'!$I$20</f>
        <v/>
      </c>
      <c r="H33" s="276">
        <f>'Cage 6'!$D$25</f>
        <v>0</v>
      </c>
      <c r="I33" s="343" t="str">
        <f>'Cage 6'!$L$8</f>
        <v/>
      </c>
      <c r="J33" s="345" t="str">
        <f>'Cage 6'!$Q$8</f>
        <v/>
      </c>
      <c r="K33" s="276">
        <f>'Cage 6'!$L$13</f>
        <v>0</v>
      </c>
      <c r="L33" s="347" t="str">
        <f>'Cage 6'!$L$20</f>
        <v/>
      </c>
      <c r="M33" s="329" t="str">
        <f>'Cage 6'!$Q$20</f>
        <v/>
      </c>
      <c r="N33" s="276">
        <f>'Cage 6'!$L$25</f>
        <v>0</v>
      </c>
      <c r="O33" s="349" t="s">
        <v>125</v>
      </c>
      <c r="P33" s="331" t="str">
        <f>'Cage 23'!$D$8</f>
        <v/>
      </c>
      <c r="Q33" s="332"/>
      <c r="R33" s="337" t="str">
        <f>'Cage 23'!$I$8</f>
        <v/>
      </c>
      <c r="S33" s="278">
        <f>'Cage 23'!$D$13</f>
        <v>0</v>
      </c>
      <c r="T33" s="340" t="str">
        <f>'Cage 23'!$D$20</f>
        <v/>
      </c>
      <c r="U33" s="337" t="str">
        <f>'Cage 23'!$I$20</f>
        <v/>
      </c>
      <c r="V33" s="276">
        <f>'Cage 23'!$D$25</f>
        <v>0</v>
      </c>
      <c r="W33" s="343" t="str">
        <f>'Cage 23'!$L$8</f>
        <v/>
      </c>
      <c r="X33" s="345" t="str">
        <f>'Cage 23'!$Q$8</f>
        <v/>
      </c>
      <c r="Y33" s="276">
        <f>'Cage 23'!$L$13</f>
        <v>0</v>
      </c>
      <c r="Z33" s="347" t="str">
        <f>'Cage 23'!$L$20</f>
        <v/>
      </c>
      <c r="AA33" s="329" t="str">
        <f>'Cage 23'!$Q$20</f>
        <v/>
      </c>
      <c r="AB33" s="276">
        <f>'Cage 23'!$L$25</f>
        <v>0</v>
      </c>
    </row>
    <row r="34" spans="1:28" ht="18" x14ac:dyDescent="0.3">
      <c r="A34" s="349"/>
      <c r="B34" s="333"/>
      <c r="C34" s="334"/>
      <c r="D34" s="338"/>
      <c r="E34" s="274">
        <f>'Cage 6'!$E$13</f>
        <v>0</v>
      </c>
      <c r="F34" s="341"/>
      <c r="G34" s="338"/>
      <c r="H34" s="274">
        <f>'Cage 6'!$E$25</f>
        <v>0</v>
      </c>
      <c r="I34" s="343"/>
      <c r="J34" s="345"/>
      <c r="K34" s="274">
        <f>'Cage 6'!$M$13</f>
        <v>0</v>
      </c>
      <c r="L34" s="347"/>
      <c r="M34" s="329"/>
      <c r="N34" s="274">
        <f>'Cage 6'!$M$25</f>
        <v>0</v>
      </c>
      <c r="O34" s="349"/>
      <c r="P34" s="333"/>
      <c r="Q34" s="334"/>
      <c r="R34" s="338"/>
      <c r="S34" s="274">
        <f>'Cage 23'!$E$13</f>
        <v>0</v>
      </c>
      <c r="T34" s="341"/>
      <c r="U34" s="338"/>
      <c r="V34" s="274">
        <f>'Cage 23'!$E$25</f>
        <v>0</v>
      </c>
      <c r="W34" s="343"/>
      <c r="X34" s="345"/>
      <c r="Y34" s="274">
        <f>'Cage 23'!$M$13</f>
        <v>0</v>
      </c>
      <c r="Z34" s="347"/>
      <c r="AA34" s="329"/>
      <c r="AB34" s="274">
        <f>'Cage 23'!$M$25</f>
        <v>0</v>
      </c>
    </row>
    <row r="35" spans="1:28" ht="18" x14ac:dyDescent="0.3">
      <c r="A35" s="349"/>
      <c r="B35" s="333"/>
      <c r="C35" s="334"/>
      <c r="D35" s="338"/>
      <c r="E35" s="274">
        <f>'Cage 6'!$F$13</f>
        <v>0</v>
      </c>
      <c r="F35" s="341"/>
      <c r="G35" s="338"/>
      <c r="H35" s="274">
        <f>'Cage 6'!$F$25</f>
        <v>0</v>
      </c>
      <c r="I35" s="343"/>
      <c r="J35" s="345"/>
      <c r="K35" s="274">
        <f>'Cage 6'!$N$13</f>
        <v>0</v>
      </c>
      <c r="L35" s="347"/>
      <c r="M35" s="329"/>
      <c r="N35" s="274">
        <f>'Cage 6'!$N$25</f>
        <v>0</v>
      </c>
      <c r="O35" s="349"/>
      <c r="P35" s="333"/>
      <c r="Q35" s="334"/>
      <c r="R35" s="338"/>
      <c r="S35" s="274">
        <f>'Cage 23'!$F$13</f>
        <v>0</v>
      </c>
      <c r="T35" s="341"/>
      <c r="U35" s="338"/>
      <c r="V35" s="274">
        <f>'Cage 23'!$F$25</f>
        <v>0</v>
      </c>
      <c r="W35" s="343"/>
      <c r="X35" s="345"/>
      <c r="Y35" s="274">
        <f>'Cage 23'!$N$13</f>
        <v>0</v>
      </c>
      <c r="Z35" s="347"/>
      <c r="AA35" s="329"/>
      <c r="AB35" s="274">
        <f>'Cage 23'!$N$25</f>
        <v>0</v>
      </c>
    </row>
    <row r="36" spans="1:28" ht="18" x14ac:dyDescent="0.3">
      <c r="A36" s="349"/>
      <c r="B36" s="333"/>
      <c r="C36" s="334"/>
      <c r="D36" s="338"/>
      <c r="E36" s="274">
        <f>'Cage 6'!$G$13</f>
        <v>0</v>
      </c>
      <c r="F36" s="341"/>
      <c r="G36" s="338"/>
      <c r="H36" s="274">
        <f>'Cage 6'!$G$25</f>
        <v>0</v>
      </c>
      <c r="I36" s="343"/>
      <c r="J36" s="345"/>
      <c r="K36" s="274">
        <f>'Cage 6'!$O$13</f>
        <v>0</v>
      </c>
      <c r="L36" s="347"/>
      <c r="M36" s="329"/>
      <c r="N36" s="274">
        <f>'Cage 6'!$O$25</f>
        <v>0</v>
      </c>
      <c r="O36" s="349"/>
      <c r="P36" s="333"/>
      <c r="Q36" s="334"/>
      <c r="R36" s="338"/>
      <c r="S36" s="274">
        <f>'Cage 23'!$G$13</f>
        <v>0</v>
      </c>
      <c r="T36" s="341"/>
      <c r="U36" s="338"/>
      <c r="V36" s="274">
        <f>'Cage 23'!$G$25</f>
        <v>0</v>
      </c>
      <c r="W36" s="343"/>
      <c r="X36" s="345"/>
      <c r="Y36" s="274">
        <f>'Cage 23'!$O$13</f>
        <v>0</v>
      </c>
      <c r="Z36" s="347"/>
      <c r="AA36" s="329"/>
      <c r="AB36" s="274">
        <f>'Cage 23'!$O$25</f>
        <v>0</v>
      </c>
    </row>
    <row r="37" spans="1:28" ht="18" x14ac:dyDescent="0.3">
      <c r="A37" s="349"/>
      <c r="B37" s="333"/>
      <c r="C37" s="334"/>
      <c r="D37" s="338"/>
      <c r="E37" s="274">
        <f>'Cage 6'!$H$13</f>
        <v>0</v>
      </c>
      <c r="F37" s="341"/>
      <c r="G37" s="338"/>
      <c r="H37" s="274">
        <f>'Cage 6'!$H$13</f>
        <v>0</v>
      </c>
      <c r="I37" s="343"/>
      <c r="J37" s="345"/>
      <c r="K37" s="274">
        <f>'Cage 6'!$P$13</f>
        <v>0</v>
      </c>
      <c r="L37" s="347"/>
      <c r="M37" s="329"/>
      <c r="N37" s="274">
        <f>'Cage 6'!$P$25</f>
        <v>0</v>
      </c>
      <c r="O37" s="349"/>
      <c r="P37" s="333"/>
      <c r="Q37" s="334"/>
      <c r="R37" s="338"/>
      <c r="S37" s="274">
        <f>'Cage 23'!$H$13</f>
        <v>0</v>
      </c>
      <c r="T37" s="341"/>
      <c r="U37" s="338"/>
      <c r="V37" s="274">
        <f>'Cage 23'!$H$13</f>
        <v>0</v>
      </c>
      <c r="W37" s="343"/>
      <c r="X37" s="345"/>
      <c r="Y37" s="274">
        <f>'Cage 23'!$P$13</f>
        <v>0</v>
      </c>
      <c r="Z37" s="347"/>
      <c r="AA37" s="329"/>
      <c r="AB37" s="274">
        <f>'Cage 23'!$P$25</f>
        <v>0</v>
      </c>
    </row>
    <row r="38" spans="1:28" ht="18.600000000000001" thickBot="1" x14ac:dyDescent="0.35">
      <c r="A38" s="350"/>
      <c r="B38" s="335"/>
      <c r="C38" s="336"/>
      <c r="D38" s="339"/>
      <c r="E38" s="277">
        <f>'Cage 6'!$I$13</f>
        <v>0</v>
      </c>
      <c r="F38" s="342"/>
      <c r="G38" s="339"/>
      <c r="H38" s="275">
        <f>'Cage 6'!$I$25</f>
        <v>0</v>
      </c>
      <c r="I38" s="344"/>
      <c r="J38" s="346"/>
      <c r="K38" s="275">
        <f>'Cage 6'!$Q$13</f>
        <v>0</v>
      </c>
      <c r="L38" s="348"/>
      <c r="M38" s="330"/>
      <c r="N38" s="275">
        <f>'Cage 6'!$Q$25</f>
        <v>0</v>
      </c>
      <c r="O38" s="350"/>
      <c r="P38" s="335"/>
      <c r="Q38" s="336"/>
      <c r="R38" s="339"/>
      <c r="S38" s="277">
        <f>'Cage 23'!$I$13</f>
        <v>0</v>
      </c>
      <c r="T38" s="342"/>
      <c r="U38" s="339"/>
      <c r="V38" s="277">
        <f>'Cage 23'!$I$25</f>
        <v>0</v>
      </c>
      <c r="W38" s="344"/>
      <c r="X38" s="346"/>
      <c r="Y38" s="275">
        <f>'Cage 23'!$Q$13</f>
        <v>0</v>
      </c>
      <c r="Z38" s="348"/>
      <c r="AA38" s="330"/>
      <c r="AB38" s="275">
        <f>'Cage 23'!$Q$25</f>
        <v>0</v>
      </c>
    </row>
    <row r="39" spans="1:28" ht="18" x14ac:dyDescent="0.3">
      <c r="A39" s="349" t="s">
        <v>152</v>
      </c>
      <c r="B39" s="331" t="str">
        <f>'Cage 7'!$D$8</f>
        <v/>
      </c>
      <c r="C39" s="332"/>
      <c r="D39" s="337" t="str">
        <f>'Cage 7'!$I$8</f>
        <v/>
      </c>
      <c r="E39" s="278">
        <f>'Cage 7'!$D$13</f>
        <v>0</v>
      </c>
      <c r="F39" s="340" t="str">
        <f>'Cage 7'!$D$20</f>
        <v/>
      </c>
      <c r="G39" s="337" t="str">
        <f>'Cage 7'!$I$20</f>
        <v/>
      </c>
      <c r="H39" s="276">
        <f>'Cage 7'!$D$25</f>
        <v>0</v>
      </c>
      <c r="I39" s="343" t="str">
        <f>'Cage 7'!$L$8</f>
        <v/>
      </c>
      <c r="J39" s="345" t="str">
        <f>'Cage 7'!$Q$8</f>
        <v/>
      </c>
      <c r="K39" s="276">
        <f>'Cage 7'!$L$13</f>
        <v>0</v>
      </c>
      <c r="L39" s="347" t="str">
        <f>'Cage 7'!$L$20</f>
        <v/>
      </c>
      <c r="M39" s="329" t="str">
        <f>'Cage 7'!$Q$20</f>
        <v/>
      </c>
      <c r="N39" s="276">
        <f>'Cage 7'!$L$25</f>
        <v>0</v>
      </c>
      <c r="O39" s="349" t="s">
        <v>126</v>
      </c>
      <c r="P39" s="331" t="str">
        <f>'Cage 24'!$D$8</f>
        <v/>
      </c>
      <c r="Q39" s="332"/>
      <c r="R39" s="337" t="str">
        <f>'Cage 24'!$I$8</f>
        <v/>
      </c>
      <c r="S39" s="278">
        <f>'Cage 24'!$D$13</f>
        <v>0</v>
      </c>
      <c r="T39" s="340" t="str">
        <f>'Cage 24'!$D$20</f>
        <v/>
      </c>
      <c r="U39" s="337" t="str">
        <f>'Cage 24'!$I$20</f>
        <v/>
      </c>
      <c r="V39" s="276">
        <f>'Cage 24'!$D$25</f>
        <v>0</v>
      </c>
      <c r="W39" s="343" t="str">
        <f>'Cage 24'!$L$8</f>
        <v/>
      </c>
      <c r="X39" s="345" t="str">
        <f>'Cage 24'!$Q$8</f>
        <v/>
      </c>
      <c r="Y39" s="276">
        <f>'Cage 24'!$L$13</f>
        <v>0</v>
      </c>
      <c r="Z39" s="347" t="str">
        <f>'Cage 24'!$L$20</f>
        <v/>
      </c>
      <c r="AA39" s="329" t="str">
        <f>'Cage 24'!$Q$20</f>
        <v/>
      </c>
      <c r="AB39" s="276">
        <f>'Cage 24'!$L$25</f>
        <v>0</v>
      </c>
    </row>
    <row r="40" spans="1:28" ht="18" x14ac:dyDescent="0.3">
      <c r="A40" s="349"/>
      <c r="B40" s="333"/>
      <c r="C40" s="334"/>
      <c r="D40" s="338"/>
      <c r="E40" s="274">
        <f>'Cage 7'!$E$13</f>
        <v>0</v>
      </c>
      <c r="F40" s="341"/>
      <c r="G40" s="338"/>
      <c r="H40" s="274">
        <f>'Cage 7'!$E$25</f>
        <v>0</v>
      </c>
      <c r="I40" s="343"/>
      <c r="J40" s="345"/>
      <c r="K40" s="274">
        <f>'Cage 7'!$M$13</f>
        <v>0</v>
      </c>
      <c r="L40" s="347"/>
      <c r="M40" s="329"/>
      <c r="N40" s="274">
        <f>'Cage 7'!$M$25</f>
        <v>0</v>
      </c>
      <c r="O40" s="349"/>
      <c r="P40" s="333"/>
      <c r="Q40" s="334"/>
      <c r="R40" s="338"/>
      <c r="S40" s="274">
        <f>'Cage 24'!$E$13</f>
        <v>0</v>
      </c>
      <c r="T40" s="341"/>
      <c r="U40" s="338"/>
      <c r="V40" s="274">
        <f>'Cage 24'!$E$25</f>
        <v>0</v>
      </c>
      <c r="W40" s="343"/>
      <c r="X40" s="345"/>
      <c r="Y40" s="274">
        <f>'Cage 24'!$M$13</f>
        <v>0</v>
      </c>
      <c r="Z40" s="347"/>
      <c r="AA40" s="329"/>
      <c r="AB40" s="274">
        <f>'Cage 24'!$M$25</f>
        <v>0</v>
      </c>
    </row>
    <row r="41" spans="1:28" ht="18" x14ac:dyDescent="0.3">
      <c r="A41" s="349"/>
      <c r="B41" s="333"/>
      <c r="C41" s="334"/>
      <c r="D41" s="338"/>
      <c r="E41" s="274">
        <f>'Cage 7'!$F$13</f>
        <v>0</v>
      </c>
      <c r="F41" s="341"/>
      <c r="G41" s="338"/>
      <c r="H41" s="274">
        <f>'Cage 7'!$F$25</f>
        <v>0</v>
      </c>
      <c r="I41" s="343"/>
      <c r="J41" s="345"/>
      <c r="K41" s="274">
        <f>'Cage 7'!$N$13</f>
        <v>0</v>
      </c>
      <c r="L41" s="347"/>
      <c r="M41" s="329"/>
      <c r="N41" s="274">
        <f>'Cage 7'!$N$25</f>
        <v>0</v>
      </c>
      <c r="O41" s="349"/>
      <c r="P41" s="333"/>
      <c r="Q41" s="334"/>
      <c r="R41" s="338"/>
      <c r="S41" s="274">
        <f>'Cage 24'!$F$13</f>
        <v>0</v>
      </c>
      <c r="T41" s="341"/>
      <c r="U41" s="338"/>
      <c r="V41" s="274">
        <f>'Cage 24'!$F$25</f>
        <v>0</v>
      </c>
      <c r="W41" s="343"/>
      <c r="X41" s="345"/>
      <c r="Y41" s="274">
        <f>'Cage 24'!$N$13</f>
        <v>0</v>
      </c>
      <c r="Z41" s="347"/>
      <c r="AA41" s="329"/>
      <c r="AB41" s="274">
        <f>'Cage 24'!$N$25</f>
        <v>0</v>
      </c>
    </row>
    <row r="42" spans="1:28" ht="18" x14ac:dyDescent="0.3">
      <c r="A42" s="349"/>
      <c r="B42" s="333"/>
      <c r="C42" s="334"/>
      <c r="D42" s="338"/>
      <c r="E42" s="274">
        <f>'Cage 7'!$G$13</f>
        <v>0</v>
      </c>
      <c r="F42" s="341"/>
      <c r="G42" s="338"/>
      <c r="H42" s="274">
        <f>'Cage 7'!$G$25</f>
        <v>0</v>
      </c>
      <c r="I42" s="343"/>
      <c r="J42" s="345"/>
      <c r="K42" s="274">
        <f>'Cage 7'!$O$13</f>
        <v>0</v>
      </c>
      <c r="L42" s="347"/>
      <c r="M42" s="329"/>
      <c r="N42" s="274">
        <f>'Cage 7'!$O$25</f>
        <v>0</v>
      </c>
      <c r="O42" s="349"/>
      <c r="P42" s="333"/>
      <c r="Q42" s="334"/>
      <c r="R42" s="338"/>
      <c r="S42" s="274">
        <f>'Cage 24'!$G$13</f>
        <v>0</v>
      </c>
      <c r="T42" s="341"/>
      <c r="U42" s="338"/>
      <c r="V42" s="274">
        <f>'Cage 24'!$G$25</f>
        <v>0</v>
      </c>
      <c r="W42" s="343"/>
      <c r="X42" s="345"/>
      <c r="Y42" s="274">
        <f>'Cage 24'!$O$13</f>
        <v>0</v>
      </c>
      <c r="Z42" s="347"/>
      <c r="AA42" s="329"/>
      <c r="AB42" s="274">
        <f>'Cage 24'!$O$25</f>
        <v>0</v>
      </c>
    </row>
    <row r="43" spans="1:28" ht="18" x14ac:dyDescent="0.3">
      <c r="A43" s="349"/>
      <c r="B43" s="333"/>
      <c r="C43" s="334"/>
      <c r="D43" s="338"/>
      <c r="E43" s="274">
        <f>'Cage 7'!$H$13</f>
        <v>0</v>
      </c>
      <c r="F43" s="341"/>
      <c r="G43" s="338"/>
      <c r="H43" s="274">
        <f>'Cage 7'!$H$13</f>
        <v>0</v>
      </c>
      <c r="I43" s="343"/>
      <c r="J43" s="345"/>
      <c r="K43" s="274">
        <f>'Cage 7'!$P$13</f>
        <v>0</v>
      </c>
      <c r="L43" s="347"/>
      <c r="M43" s="329"/>
      <c r="N43" s="274">
        <f>'Cage 7'!$P$25</f>
        <v>0</v>
      </c>
      <c r="O43" s="349"/>
      <c r="P43" s="333"/>
      <c r="Q43" s="334"/>
      <c r="R43" s="338"/>
      <c r="S43" s="274">
        <f>'Cage 24'!$H$13</f>
        <v>0</v>
      </c>
      <c r="T43" s="341"/>
      <c r="U43" s="338"/>
      <c r="V43" s="274">
        <f>'Cage 24'!$H$13</f>
        <v>0</v>
      </c>
      <c r="W43" s="343"/>
      <c r="X43" s="345"/>
      <c r="Y43" s="274">
        <f>'Cage 24'!$P$13</f>
        <v>0</v>
      </c>
      <c r="Z43" s="347"/>
      <c r="AA43" s="329"/>
      <c r="AB43" s="274">
        <f>'Cage 24'!$P$25</f>
        <v>0</v>
      </c>
    </row>
    <row r="44" spans="1:28" ht="18.600000000000001" thickBot="1" x14ac:dyDescent="0.35">
      <c r="A44" s="350"/>
      <c r="B44" s="335"/>
      <c r="C44" s="336"/>
      <c r="D44" s="339"/>
      <c r="E44" s="277">
        <f>'Cage 7'!$I$13</f>
        <v>0</v>
      </c>
      <c r="F44" s="342"/>
      <c r="G44" s="339"/>
      <c r="H44" s="275">
        <f>'Cage 7'!$I$25</f>
        <v>0</v>
      </c>
      <c r="I44" s="344"/>
      <c r="J44" s="346"/>
      <c r="K44" s="275">
        <f>'Cage 7'!$Q$13</f>
        <v>0</v>
      </c>
      <c r="L44" s="348"/>
      <c r="M44" s="330"/>
      <c r="N44" s="275">
        <f>'Cage 7'!$Q$25</f>
        <v>0</v>
      </c>
      <c r="O44" s="350"/>
      <c r="P44" s="335"/>
      <c r="Q44" s="336"/>
      <c r="R44" s="339"/>
      <c r="S44" s="277">
        <f>'Cage 24'!$I$13</f>
        <v>0</v>
      </c>
      <c r="T44" s="342"/>
      <c r="U44" s="339"/>
      <c r="V44" s="277">
        <f>'Cage 24'!$I$25</f>
        <v>0</v>
      </c>
      <c r="W44" s="344"/>
      <c r="X44" s="346"/>
      <c r="Y44" s="275">
        <f>'Cage 24'!$Q$13</f>
        <v>0</v>
      </c>
      <c r="Z44" s="348"/>
      <c r="AA44" s="330"/>
      <c r="AB44" s="275">
        <f>'Cage 24'!$Q$25</f>
        <v>0</v>
      </c>
    </row>
    <row r="45" spans="1:28" ht="18" x14ac:dyDescent="0.3">
      <c r="A45" s="349" t="s">
        <v>153</v>
      </c>
      <c r="B45" s="331" t="str">
        <f>'Cage 8'!$D$8</f>
        <v/>
      </c>
      <c r="C45" s="332"/>
      <c r="D45" s="337" t="str">
        <f>'Cage 8'!$I$8</f>
        <v/>
      </c>
      <c r="E45" s="278">
        <f>'Cage 8'!$D$13</f>
        <v>0</v>
      </c>
      <c r="F45" s="340" t="str">
        <f>'Cage 8'!$D$20</f>
        <v/>
      </c>
      <c r="G45" s="337" t="str">
        <f>'Cage 8'!$I$20</f>
        <v/>
      </c>
      <c r="H45" s="276">
        <f>'Cage 8'!$D$25</f>
        <v>0</v>
      </c>
      <c r="I45" s="343" t="str">
        <f>'Cage 8'!$L$8</f>
        <v/>
      </c>
      <c r="J45" s="345" t="str">
        <f>'Cage 8'!$Q$8</f>
        <v/>
      </c>
      <c r="K45" s="276">
        <f>'Cage 8'!$L$13</f>
        <v>0</v>
      </c>
      <c r="L45" s="347" t="str">
        <f>'Cage 8'!$L$20</f>
        <v/>
      </c>
      <c r="M45" s="329" t="str">
        <f>'Cage 8'!$Q$20</f>
        <v/>
      </c>
      <c r="N45" s="276">
        <f>'Cage 8'!$L$25</f>
        <v>0</v>
      </c>
      <c r="O45" s="349" t="s">
        <v>127</v>
      </c>
      <c r="P45" s="331" t="str">
        <f>'Cage 25'!$D$8</f>
        <v/>
      </c>
      <c r="Q45" s="332"/>
      <c r="R45" s="337" t="str">
        <f>'Cage 25'!$I$8</f>
        <v/>
      </c>
      <c r="S45" s="278">
        <f>'Cage 25'!$D$13</f>
        <v>0</v>
      </c>
      <c r="T45" s="340" t="str">
        <f>'Cage 25'!$D$20</f>
        <v/>
      </c>
      <c r="U45" s="337" t="str">
        <f>'Cage 25'!$I$20</f>
        <v/>
      </c>
      <c r="V45" s="276">
        <f>'Cage 25'!$D$25</f>
        <v>0</v>
      </c>
      <c r="W45" s="343" t="str">
        <f>'Cage 25'!$L$8</f>
        <v/>
      </c>
      <c r="X45" s="345" t="str">
        <f>'Cage 25'!$Q$8</f>
        <v/>
      </c>
      <c r="Y45" s="276">
        <f>'Cage 25'!$L$13</f>
        <v>0</v>
      </c>
      <c r="Z45" s="347" t="str">
        <f>'Cage 25'!$L$20</f>
        <v/>
      </c>
      <c r="AA45" s="329" t="str">
        <f>'Cage 25'!$Q$20</f>
        <v/>
      </c>
      <c r="AB45" s="276">
        <f>'Cage 25'!$L$25</f>
        <v>0</v>
      </c>
    </row>
    <row r="46" spans="1:28" ht="18" x14ac:dyDescent="0.3">
      <c r="A46" s="349"/>
      <c r="B46" s="333"/>
      <c r="C46" s="334"/>
      <c r="D46" s="338"/>
      <c r="E46" s="274">
        <f>'Cage 8'!$E$13</f>
        <v>0</v>
      </c>
      <c r="F46" s="341"/>
      <c r="G46" s="338"/>
      <c r="H46" s="274">
        <f>'Cage 8'!$E$25</f>
        <v>0</v>
      </c>
      <c r="I46" s="343"/>
      <c r="J46" s="345"/>
      <c r="K46" s="274">
        <f>'Cage 8'!$M$13</f>
        <v>0</v>
      </c>
      <c r="L46" s="347"/>
      <c r="M46" s="329"/>
      <c r="N46" s="274">
        <f>'Cage 8'!$M$25</f>
        <v>0</v>
      </c>
      <c r="O46" s="349"/>
      <c r="P46" s="333"/>
      <c r="Q46" s="334"/>
      <c r="R46" s="338"/>
      <c r="S46" s="274">
        <f>'Cage 25'!$E$13</f>
        <v>0</v>
      </c>
      <c r="T46" s="341"/>
      <c r="U46" s="338"/>
      <c r="V46" s="274">
        <f>'Cage 25'!$E$25</f>
        <v>0</v>
      </c>
      <c r="W46" s="343"/>
      <c r="X46" s="345"/>
      <c r="Y46" s="274">
        <f>'Cage 25'!$M$13</f>
        <v>0</v>
      </c>
      <c r="Z46" s="347"/>
      <c r="AA46" s="329"/>
      <c r="AB46" s="274">
        <f>'Cage 25'!$M$25</f>
        <v>0</v>
      </c>
    </row>
    <row r="47" spans="1:28" ht="18" x14ac:dyDescent="0.3">
      <c r="A47" s="349"/>
      <c r="B47" s="333"/>
      <c r="C47" s="334"/>
      <c r="D47" s="338"/>
      <c r="E47" s="274">
        <f>'Cage 8'!$F$13</f>
        <v>0</v>
      </c>
      <c r="F47" s="341"/>
      <c r="G47" s="338"/>
      <c r="H47" s="274">
        <f>'Cage 8'!$F$25</f>
        <v>0</v>
      </c>
      <c r="I47" s="343"/>
      <c r="J47" s="345"/>
      <c r="K47" s="274">
        <f>'Cage 8'!$N$13</f>
        <v>0</v>
      </c>
      <c r="L47" s="347"/>
      <c r="M47" s="329"/>
      <c r="N47" s="274">
        <f>'Cage 8'!$N$25</f>
        <v>0</v>
      </c>
      <c r="O47" s="349"/>
      <c r="P47" s="333"/>
      <c r="Q47" s="334"/>
      <c r="R47" s="338"/>
      <c r="S47" s="274">
        <f>'Cage 25'!$F$13</f>
        <v>0</v>
      </c>
      <c r="T47" s="341"/>
      <c r="U47" s="338"/>
      <c r="V47" s="274">
        <f>'Cage 25'!$F$25</f>
        <v>0</v>
      </c>
      <c r="W47" s="343"/>
      <c r="X47" s="345"/>
      <c r="Y47" s="274">
        <f>'Cage 25'!$N$13</f>
        <v>0</v>
      </c>
      <c r="Z47" s="347"/>
      <c r="AA47" s="329"/>
      <c r="AB47" s="274">
        <f>'Cage 25'!$N$25</f>
        <v>0</v>
      </c>
    </row>
    <row r="48" spans="1:28" ht="18" x14ac:dyDescent="0.3">
      <c r="A48" s="349"/>
      <c r="B48" s="333"/>
      <c r="C48" s="334"/>
      <c r="D48" s="338"/>
      <c r="E48" s="274">
        <f>'Cage 8'!$G$13</f>
        <v>0</v>
      </c>
      <c r="F48" s="341"/>
      <c r="G48" s="338"/>
      <c r="H48" s="274">
        <f>'Cage 8'!$G$25</f>
        <v>0</v>
      </c>
      <c r="I48" s="343"/>
      <c r="J48" s="345"/>
      <c r="K48" s="274">
        <f>'Cage 8'!$O$13</f>
        <v>0</v>
      </c>
      <c r="L48" s="347"/>
      <c r="M48" s="329"/>
      <c r="N48" s="274">
        <f>'Cage 8'!$O$25</f>
        <v>0</v>
      </c>
      <c r="O48" s="349"/>
      <c r="P48" s="333"/>
      <c r="Q48" s="334"/>
      <c r="R48" s="338"/>
      <c r="S48" s="274">
        <f>'Cage 25'!$G$13</f>
        <v>0</v>
      </c>
      <c r="T48" s="341"/>
      <c r="U48" s="338"/>
      <c r="V48" s="274">
        <f>'Cage 25'!$G$25</f>
        <v>0</v>
      </c>
      <c r="W48" s="343"/>
      <c r="X48" s="345"/>
      <c r="Y48" s="274">
        <f>'Cage 25'!$O$13</f>
        <v>0</v>
      </c>
      <c r="Z48" s="347"/>
      <c r="AA48" s="329"/>
      <c r="AB48" s="274">
        <f>'Cage 25'!$O$25</f>
        <v>0</v>
      </c>
    </row>
    <row r="49" spans="1:28" ht="18" x14ac:dyDescent="0.3">
      <c r="A49" s="349"/>
      <c r="B49" s="333"/>
      <c r="C49" s="334"/>
      <c r="D49" s="338"/>
      <c r="E49" s="274">
        <f>'Cage 8'!$H$13</f>
        <v>0</v>
      </c>
      <c r="F49" s="341"/>
      <c r="G49" s="338"/>
      <c r="H49" s="274">
        <f>'Cage 8'!$H$13</f>
        <v>0</v>
      </c>
      <c r="I49" s="343"/>
      <c r="J49" s="345"/>
      <c r="K49" s="274">
        <f>'Cage 8'!$P$13</f>
        <v>0</v>
      </c>
      <c r="L49" s="347"/>
      <c r="M49" s="329"/>
      <c r="N49" s="274">
        <f>'Cage 8'!$P$25</f>
        <v>0</v>
      </c>
      <c r="O49" s="349"/>
      <c r="P49" s="333"/>
      <c r="Q49" s="334"/>
      <c r="R49" s="338"/>
      <c r="S49" s="274">
        <f>'Cage 25'!$H$13</f>
        <v>0</v>
      </c>
      <c r="T49" s="341"/>
      <c r="U49" s="338"/>
      <c r="V49" s="274">
        <f>'Cage 25'!$H$13</f>
        <v>0</v>
      </c>
      <c r="W49" s="343"/>
      <c r="X49" s="345"/>
      <c r="Y49" s="274">
        <f>'Cage 25'!$P$13</f>
        <v>0</v>
      </c>
      <c r="Z49" s="347"/>
      <c r="AA49" s="329"/>
      <c r="AB49" s="274">
        <f>'Cage 25'!$P$25</f>
        <v>0</v>
      </c>
    </row>
    <row r="50" spans="1:28" ht="18.600000000000001" thickBot="1" x14ac:dyDescent="0.35">
      <c r="A50" s="350"/>
      <c r="B50" s="335"/>
      <c r="C50" s="336"/>
      <c r="D50" s="339"/>
      <c r="E50" s="277">
        <f>'Cage 8'!$I$13</f>
        <v>0</v>
      </c>
      <c r="F50" s="342"/>
      <c r="G50" s="339"/>
      <c r="H50" s="275">
        <f>'Cage 8'!$I$25</f>
        <v>0</v>
      </c>
      <c r="I50" s="344"/>
      <c r="J50" s="346"/>
      <c r="K50" s="275">
        <f>'Cage 8'!$Q$13</f>
        <v>0</v>
      </c>
      <c r="L50" s="348"/>
      <c r="M50" s="330"/>
      <c r="N50" s="275">
        <f>'Cage 8'!$Q$25</f>
        <v>0</v>
      </c>
      <c r="O50" s="350"/>
      <c r="P50" s="335"/>
      <c r="Q50" s="336"/>
      <c r="R50" s="339"/>
      <c r="S50" s="277">
        <f>'Cage 25'!$I$13</f>
        <v>0</v>
      </c>
      <c r="T50" s="342"/>
      <c r="U50" s="339"/>
      <c r="V50" s="277">
        <f>'Cage 25'!$I$25</f>
        <v>0</v>
      </c>
      <c r="W50" s="344"/>
      <c r="X50" s="346"/>
      <c r="Y50" s="275">
        <f>'Cage 25'!$Q$13</f>
        <v>0</v>
      </c>
      <c r="Z50" s="348"/>
      <c r="AA50" s="330"/>
      <c r="AB50" s="275">
        <f>'Cage 25'!$Q$25</f>
        <v>0</v>
      </c>
    </row>
    <row r="51" spans="1:28" ht="18" x14ac:dyDescent="0.3">
      <c r="A51" s="349" t="s">
        <v>154</v>
      </c>
      <c r="B51" s="331" t="str">
        <f>'Cage 9'!$D$8</f>
        <v/>
      </c>
      <c r="C51" s="332"/>
      <c r="D51" s="337" t="str">
        <f>'Cage 9'!$I$8</f>
        <v/>
      </c>
      <c r="E51" s="278">
        <f>'Cage 9'!$D$13</f>
        <v>0</v>
      </c>
      <c r="F51" s="340" t="str">
        <f>'Cage 9'!$D$20</f>
        <v/>
      </c>
      <c r="G51" s="337" t="str">
        <f>'Cage 9'!$I$20</f>
        <v/>
      </c>
      <c r="H51" s="276">
        <f>'Cage 9'!$D$25</f>
        <v>0</v>
      </c>
      <c r="I51" s="343" t="str">
        <f>'Cage 9'!$L$8</f>
        <v/>
      </c>
      <c r="J51" s="345" t="str">
        <f>'Cage 9'!$Q$8</f>
        <v/>
      </c>
      <c r="K51" s="276">
        <f>'Cage 9'!$L$13</f>
        <v>0</v>
      </c>
      <c r="L51" s="347" t="str">
        <f>'Cage 9'!$L$20</f>
        <v/>
      </c>
      <c r="M51" s="329" t="str">
        <f>'Cage 9'!$Q$20</f>
        <v/>
      </c>
      <c r="N51" s="276">
        <f>'Cage 9'!$L$25</f>
        <v>0</v>
      </c>
      <c r="O51" s="349" t="s">
        <v>128</v>
      </c>
      <c r="P51" s="331" t="str">
        <f>'Cage 26'!$D$8</f>
        <v/>
      </c>
      <c r="Q51" s="332"/>
      <c r="R51" s="337" t="str">
        <f>'Cage 26'!$I$8</f>
        <v/>
      </c>
      <c r="S51" s="278">
        <f>'Cage 26'!$D$13</f>
        <v>0</v>
      </c>
      <c r="T51" s="340" t="str">
        <f>'Cage 26'!$D$20</f>
        <v/>
      </c>
      <c r="U51" s="337" t="str">
        <f>'Cage 26'!$I$20</f>
        <v/>
      </c>
      <c r="V51" s="276">
        <f>'Cage 26'!$D$25</f>
        <v>0</v>
      </c>
      <c r="W51" s="343" t="str">
        <f>'Cage 26'!$L$8</f>
        <v/>
      </c>
      <c r="X51" s="345" t="str">
        <f>'Cage 26'!$Q$8</f>
        <v/>
      </c>
      <c r="Y51" s="276">
        <f>'Cage 26'!$L$13</f>
        <v>0</v>
      </c>
      <c r="Z51" s="347" t="str">
        <f>'Cage 26'!$L$20</f>
        <v/>
      </c>
      <c r="AA51" s="329" t="str">
        <f>'Cage 26'!$Q$20</f>
        <v/>
      </c>
      <c r="AB51" s="276">
        <f>'Cage 26'!$L$25</f>
        <v>0</v>
      </c>
    </row>
    <row r="52" spans="1:28" ht="18" x14ac:dyDescent="0.3">
      <c r="A52" s="349"/>
      <c r="B52" s="333"/>
      <c r="C52" s="334"/>
      <c r="D52" s="338"/>
      <c r="E52" s="274">
        <f>'Cage 9'!$E$13</f>
        <v>0</v>
      </c>
      <c r="F52" s="341"/>
      <c r="G52" s="338"/>
      <c r="H52" s="274">
        <f>'Cage 9'!$E$25</f>
        <v>0</v>
      </c>
      <c r="I52" s="343"/>
      <c r="J52" s="345"/>
      <c r="K52" s="274">
        <f>'Cage 9'!$M$13</f>
        <v>0</v>
      </c>
      <c r="L52" s="347"/>
      <c r="M52" s="329"/>
      <c r="N52" s="274">
        <f>'Cage 9'!$M$25</f>
        <v>0</v>
      </c>
      <c r="O52" s="349"/>
      <c r="P52" s="333"/>
      <c r="Q52" s="334"/>
      <c r="R52" s="338"/>
      <c r="S52" s="274">
        <f>'Cage 26'!$E$13</f>
        <v>0</v>
      </c>
      <c r="T52" s="341"/>
      <c r="U52" s="338"/>
      <c r="V52" s="274">
        <f>'Cage 26'!$E$25</f>
        <v>0</v>
      </c>
      <c r="W52" s="343"/>
      <c r="X52" s="345"/>
      <c r="Y52" s="274">
        <f>'Cage 26'!$M$13</f>
        <v>0</v>
      </c>
      <c r="Z52" s="347"/>
      <c r="AA52" s="329"/>
      <c r="AB52" s="274">
        <f>'Cage 26'!$M$25</f>
        <v>0</v>
      </c>
    </row>
    <row r="53" spans="1:28" ht="18" x14ac:dyDescent="0.3">
      <c r="A53" s="349"/>
      <c r="B53" s="333"/>
      <c r="C53" s="334"/>
      <c r="D53" s="338"/>
      <c r="E53" s="274">
        <f>'Cage 9'!$F$13</f>
        <v>0</v>
      </c>
      <c r="F53" s="341"/>
      <c r="G53" s="338"/>
      <c r="H53" s="274">
        <f>'Cage 9'!$F$25</f>
        <v>0</v>
      </c>
      <c r="I53" s="343"/>
      <c r="J53" s="345"/>
      <c r="K53" s="274">
        <f>'Cage 9'!$N$13</f>
        <v>0</v>
      </c>
      <c r="L53" s="347"/>
      <c r="M53" s="329"/>
      <c r="N53" s="274">
        <f>'Cage 9'!$N$25</f>
        <v>0</v>
      </c>
      <c r="O53" s="349"/>
      <c r="P53" s="333"/>
      <c r="Q53" s="334"/>
      <c r="R53" s="338"/>
      <c r="S53" s="274">
        <f>'Cage 26'!$F$13</f>
        <v>0</v>
      </c>
      <c r="T53" s="341"/>
      <c r="U53" s="338"/>
      <c r="V53" s="274">
        <f>'Cage 26'!$F$25</f>
        <v>0</v>
      </c>
      <c r="W53" s="343"/>
      <c r="X53" s="345"/>
      <c r="Y53" s="274">
        <f>'Cage 26'!$N$13</f>
        <v>0</v>
      </c>
      <c r="Z53" s="347"/>
      <c r="AA53" s="329"/>
      <c r="AB53" s="274">
        <f>'Cage 26'!$N$25</f>
        <v>0</v>
      </c>
    </row>
    <row r="54" spans="1:28" ht="18" x14ac:dyDescent="0.3">
      <c r="A54" s="349"/>
      <c r="B54" s="333"/>
      <c r="C54" s="334"/>
      <c r="D54" s="338"/>
      <c r="E54" s="274">
        <f>'Cage 9'!$G$13</f>
        <v>0</v>
      </c>
      <c r="F54" s="341"/>
      <c r="G54" s="338"/>
      <c r="H54" s="274">
        <f>'Cage 9'!$G$25</f>
        <v>0</v>
      </c>
      <c r="I54" s="343"/>
      <c r="J54" s="345"/>
      <c r="K54" s="274">
        <f>'Cage 9'!$O$13</f>
        <v>0</v>
      </c>
      <c r="L54" s="347"/>
      <c r="M54" s="329"/>
      <c r="N54" s="274">
        <f>'Cage 9'!$O$25</f>
        <v>0</v>
      </c>
      <c r="O54" s="349"/>
      <c r="P54" s="333"/>
      <c r="Q54" s="334"/>
      <c r="R54" s="338"/>
      <c r="S54" s="274">
        <f>'Cage 26'!$G$13</f>
        <v>0</v>
      </c>
      <c r="T54" s="341"/>
      <c r="U54" s="338"/>
      <c r="V54" s="274">
        <f>'Cage 26'!$G$25</f>
        <v>0</v>
      </c>
      <c r="W54" s="343"/>
      <c r="X54" s="345"/>
      <c r="Y54" s="274">
        <f>'Cage 26'!$O$13</f>
        <v>0</v>
      </c>
      <c r="Z54" s="347"/>
      <c r="AA54" s="329"/>
      <c r="AB54" s="274">
        <f>'Cage 26'!$O$25</f>
        <v>0</v>
      </c>
    </row>
    <row r="55" spans="1:28" ht="18" x14ac:dyDescent="0.3">
      <c r="A55" s="349"/>
      <c r="B55" s="333"/>
      <c r="C55" s="334"/>
      <c r="D55" s="338"/>
      <c r="E55" s="274">
        <f>'Cage 9'!$H$13</f>
        <v>0</v>
      </c>
      <c r="F55" s="341"/>
      <c r="G55" s="338"/>
      <c r="H55" s="274">
        <f>'Cage 9'!$H$13</f>
        <v>0</v>
      </c>
      <c r="I55" s="343"/>
      <c r="J55" s="345"/>
      <c r="K55" s="274">
        <f>'Cage 9'!$P$13</f>
        <v>0</v>
      </c>
      <c r="L55" s="347"/>
      <c r="M55" s="329"/>
      <c r="N55" s="274">
        <f>'Cage 9'!$P$25</f>
        <v>0</v>
      </c>
      <c r="O55" s="349"/>
      <c r="P55" s="333"/>
      <c r="Q55" s="334"/>
      <c r="R55" s="338"/>
      <c r="S55" s="274">
        <f>'Cage 26'!$H$13</f>
        <v>0</v>
      </c>
      <c r="T55" s="341"/>
      <c r="U55" s="338"/>
      <c r="V55" s="274">
        <f>'Cage 26'!$H$13</f>
        <v>0</v>
      </c>
      <c r="W55" s="343"/>
      <c r="X55" s="345"/>
      <c r="Y55" s="274">
        <f>'Cage 26'!$P$13</f>
        <v>0</v>
      </c>
      <c r="Z55" s="347"/>
      <c r="AA55" s="329"/>
      <c r="AB55" s="274">
        <f>'Cage 26'!$P$25</f>
        <v>0</v>
      </c>
    </row>
    <row r="56" spans="1:28" ht="18.600000000000001" thickBot="1" x14ac:dyDescent="0.35">
      <c r="A56" s="350"/>
      <c r="B56" s="335"/>
      <c r="C56" s="336"/>
      <c r="D56" s="339"/>
      <c r="E56" s="277">
        <f>'Cage 9'!$I$13</f>
        <v>0</v>
      </c>
      <c r="F56" s="342"/>
      <c r="G56" s="339"/>
      <c r="H56" s="275">
        <f>'Cage 9'!$I$25</f>
        <v>0</v>
      </c>
      <c r="I56" s="344"/>
      <c r="J56" s="346"/>
      <c r="K56" s="275">
        <f>'Cage 9'!$Q$13</f>
        <v>0</v>
      </c>
      <c r="L56" s="348"/>
      <c r="M56" s="330"/>
      <c r="N56" s="275">
        <f>'Cage 9'!$Q$25</f>
        <v>0</v>
      </c>
      <c r="O56" s="350"/>
      <c r="P56" s="335"/>
      <c r="Q56" s="336"/>
      <c r="R56" s="339"/>
      <c r="S56" s="277">
        <f>'Cage 26'!$I$13</f>
        <v>0</v>
      </c>
      <c r="T56" s="342"/>
      <c r="U56" s="339"/>
      <c r="V56" s="277">
        <f>'Cage 26'!$I$25</f>
        <v>0</v>
      </c>
      <c r="W56" s="344"/>
      <c r="X56" s="346"/>
      <c r="Y56" s="275">
        <f>'Cage 26'!$Q$13</f>
        <v>0</v>
      </c>
      <c r="Z56" s="348"/>
      <c r="AA56" s="330"/>
      <c r="AB56" s="275">
        <f>'Cage 26'!$Q$25</f>
        <v>0</v>
      </c>
    </row>
    <row r="57" spans="1:28" ht="18" x14ac:dyDescent="0.3">
      <c r="A57" s="349" t="s">
        <v>155</v>
      </c>
      <c r="B57" s="331" t="str">
        <f>'Cage 10'!$D$8</f>
        <v/>
      </c>
      <c r="C57" s="332"/>
      <c r="D57" s="337" t="str">
        <f>'Cage 10'!$I$8</f>
        <v/>
      </c>
      <c r="E57" s="278">
        <f>'Cage 10'!$D$13</f>
        <v>0</v>
      </c>
      <c r="F57" s="340" t="str">
        <f>'Cage 10'!$D$20</f>
        <v/>
      </c>
      <c r="G57" s="337" t="str">
        <f>'Cage 10'!$I$20</f>
        <v/>
      </c>
      <c r="H57" s="276">
        <f>'Cage 10'!$D$25</f>
        <v>0</v>
      </c>
      <c r="I57" s="343" t="str">
        <f>'Cage 10'!$L$8</f>
        <v/>
      </c>
      <c r="J57" s="345" t="str">
        <f>'Cage 10'!$Q$8</f>
        <v/>
      </c>
      <c r="K57" s="276">
        <f>'Cage 10'!$L$13</f>
        <v>0</v>
      </c>
      <c r="L57" s="347" t="str">
        <f>'Cage 10'!$L$20</f>
        <v/>
      </c>
      <c r="M57" s="329" t="str">
        <f>'Cage 10'!$Q$20</f>
        <v/>
      </c>
      <c r="N57" s="276">
        <f>'Cage 10'!$L$25</f>
        <v>0</v>
      </c>
      <c r="O57" s="349" t="s">
        <v>129</v>
      </c>
      <c r="P57" s="331" t="str">
        <f>'Cage 27'!$D$8</f>
        <v/>
      </c>
      <c r="Q57" s="332"/>
      <c r="R57" s="337" t="str">
        <f>'Cage 27'!$I$8</f>
        <v/>
      </c>
      <c r="S57" s="278">
        <f>'Cage 27'!$D$13</f>
        <v>0</v>
      </c>
      <c r="T57" s="340" t="str">
        <f>'Cage 27'!$D$20</f>
        <v/>
      </c>
      <c r="U57" s="337" t="str">
        <f>'Cage 27'!$I$20</f>
        <v/>
      </c>
      <c r="V57" s="276">
        <f>'Cage 27'!$D$25</f>
        <v>0</v>
      </c>
      <c r="W57" s="343" t="str">
        <f>'Cage 27'!$L$8</f>
        <v/>
      </c>
      <c r="X57" s="345" t="str">
        <f>'Cage 27'!$Q$8</f>
        <v/>
      </c>
      <c r="Y57" s="276">
        <f>'Cage 27'!$L$13</f>
        <v>0</v>
      </c>
      <c r="Z57" s="347" t="str">
        <f>'Cage 27'!$L$20</f>
        <v/>
      </c>
      <c r="AA57" s="329" t="str">
        <f>'Cage 27'!$Q$20</f>
        <v/>
      </c>
      <c r="AB57" s="276">
        <f>'Cage 27'!$L$25</f>
        <v>0</v>
      </c>
    </row>
    <row r="58" spans="1:28" ht="18" x14ac:dyDescent="0.3">
      <c r="A58" s="349"/>
      <c r="B58" s="333"/>
      <c r="C58" s="334"/>
      <c r="D58" s="338"/>
      <c r="E58" s="274">
        <f>'Cage 10'!$E$13</f>
        <v>0</v>
      </c>
      <c r="F58" s="341"/>
      <c r="G58" s="338"/>
      <c r="H58" s="274">
        <f>'Cage 10'!$E$25</f>
        <v>0</v>
      </c>
      <c r="I58" s="343"/>
      <c r="J58" s="345"/>
      <c r="K58" s="274">
        <f>'Cage 10'!$M$13</f>
        <v>0</v>
      </c>
      <c r="L58" s="347"/>
      <c r="M58" s="329"/>
      <c r="N58" s="274">
        <f>'Cage 10'!$M$25</f>
        <v>0</v>
      </c>
      <c r="O58" s="349"/>
      <c r="P58" s="333"/>
      <c r="Q58" s="334"/>
      <c r="R58" s="338"/>
      <c r="S58" s="274">
        <f>'Cage 27'!$E$13</f>
        <v>0</v>
      </c>
      <c r="T58" s="341"/>
      <c r="U58" s="338"/>
      <c r="V58" s="274">
        <f>'Cage 27'!$E$25</f>
        <v>0</v>
      </c>
      <c r="W58" s="343"/>
      <c r="X58" s="345"/>
      <c r="Y58" s="274">
        <f>'Cage 27'!$M$13</f>
        <v>0</v>
      </c>
      <c r="Z58" s="347"/>
      <c r="AA58" s="329"/>
      <c r="AB58" s="274">
        <f>'Cage 27'!$M$25</f>
        <v>0</v>
      </c>
    </row>
    <row r="59" spans="1:28" ht="18" x14ac:dyDescent="0.3">
      <c r="A59" s="349"/>
      <c r="B59" s="333"/>
      <c r="C59" s="334"/>
      <c r="D59" s="338"/>
      <c r="E59" s="274">
        <f>'Cage 10'!$F$13</f>
        <v>0</v>
      </c>
      <c r="F59" s="341"/>
      <c r="G59" s="338"/>
      <c r="H59" s="274">
        <f>'Cage 10'!$F$25</f>
        <v>0</v>
      </c>
      <c r="I59" s="343"/>
      <c r="J59" s="345"/>
      <c r="K59" s="274">
        <f>'Cage 10'!$N$13</f>
        <v>0</v>
      </c>
      <c r="L59" s="347"/>
      <c r="M59" s="329"/>
      <c r="N59" s="274">
        <f>'Cage 10'!$N$25</f>
        <v>0</v>
      </c>
      <c r="O59" s="349"/>
      <c r="P59" s="333"/>
      <c r="Q59" s="334"/>
      <c r="R59" s="338"/>
      <c r="S59" s="274">
        <f>'Cage 27'!$F$13</f>
        <v>0</v>
      </c>
      <c r="T59" s="341"/>
      <c r="U59" s="338"/>
      <c r="V59" s="274">
        <f>'Cage 27'!$F$25</f>
        <v>0</v>
      </c>
      <c r="W59" s="343"/>
      <c r="X59" s="345"/>
      <c r="Y59" s="274">
        <f>'Cage 27'!$N$13</f>
        <v>0</v>
      </c>
      <c r="Z59" s="347"/>
      <c r="AA59" s="329"/>
      <c r="AB59" s="274">
        <f>'Cage 27'!$N$25</f>
        <v>0</v>
      </c>
    </row>
    <row r="60" spans="1:28" ht="18" x14ac:dyDescent="0.3">
      <c r="A60" s="349"/>
      <c r="B60" s="333"/>
      <c r="C60" s="334"/>
      <c r="D60" s="338"/>
      <c r="E60" s="274">
        <f>'Cage 10'!$G$13</f>
        <v>0</v>
      </c>
      <c r="F60" s="341"/>
      <c r="G60" s="338"/>
      <c r="H60" s="274">
        <f>'Cage 10'!$G$25</f>
        <v>0</v>
      </c>
      <c r="I60" s="343"/>
      <c r="J60" s="345"/>
      <c r="K60" s="274">
        <f>'Cage 10'!$O$13</f>
        <v>0</v>
      </c>
      <c r="L60" s="347"/>
      <c r="M60" s="329"/>
      <c r="N60" s="274">
        <f>'Cage 10'!$O$25</f>
        <v>0</v>
      </c>
      <c r="O60" s="349"/>
      <c r="P60" s="333"/>
      <c r="Q60" s="334"/>
      <c r="R60" s="338"/>
      <c r="S60" s="274">
        <f>'Cage 27'!$G$13</f>
        <v>0</v>
      </c>
      <c r="T60" s="341"/>
      <c r="U60" s="338"/>
      <c r="V60" s="274">
        <f>'Cage 27'!$G$25</f>
        <v>0</v>
      </c>
      <c r="W60" s="343"/>
      <c r="X60" s="345"/>
      <c r="Y60" s="274">
        <f>'Cage 27'!$O$13</f>
        <v>0</v>
      </c>
      <c r="Z60" s="347"/>
      <c r="AA60" s="329"/>
      <c r="AB60" s="274">
        <f>'Cage 27'!$O$25</f>
        <v>0</v>
      </c>
    </row>
    <row r="61" spans="1:28" ht="18" x14ac:dyDescent="0.3">
      <c r="A61" s="349"/>
      <c r="B61" s="333"/>
      <c r="C61" s="334"/>
      <c r="D61" s="338"/>
      <c r="E61" s="274">
        <f>'Cage 10'!$H$13</f>
        <v>0</v>
      </c>
      <c r="F61" s="341"/>
      <c r="G61" s="338"/>
      <c r="H61" s="274">
        <f>'Cage 10'!$H$13</f>
        <v>0</v>
      </c>
      <c r="I61" s="343"/>
      <c r="J61" s="345"/>
      <c r="K61" s="274">
        <f>'Cage 10'!$P$13</f>
        <v>0</v>
      </c>
      <c r="L61" s="347"/>
      <c r="M61" s="329"/>
      <c r="N61" s="274">
        <f>'Cage 10'!$P$25</f>
        <v>0</v>
      </c>
      <c r="O61" s="349"/>
      <c r="P61" s="333"/>
      <c r="Q61" s="334"/>
      <c r="R61" s="338"/>
      <c r="S61" s="274">
        <f>'Cage 27'!$H$13</f>
        <v>0</v>
      </c>
      <c r="T61" s="341"/>
      <c r="U61" s="338"/>
      <c r="V61" s="274">
        <f>'Cage 27'!$H$13</f>
        <v>0</v>
      </c>
      <c r="W61" s="343"/>
      <c r="X61" s="345"/>
      <c r="Y61" s="274">
        <f>'Cage 27'!$P$13</f>
        <v>0</v>
      </c>
      <c r="Z61" s="347"/>
      <c r="AA61" s="329"/>
      <c r="AB61" s="274">
        <f>'Cage 27'!$P$25</f>
        <v>0</v>
      </c>
    </row>
    <row r="62" spans="1:28" ht="18.600000000000001" thickBot="1" x14ac:dyDescent="0.35">
      <c r="A62" s="350"/>
      <c r="B62" s="335"/>
      <c r="C62" s="336"/>
      <c r="D62" s="339"/>
      <c r="E62" s="277">
        <f>'Cage 10'!$I$13</f>
        <v>0</v>
      </c>
      <c r="F62" s="342"/>
      <c r="G62" s="339"/>
      <c r="H62" s="275">
        <f>'Cage 10'!$I$25</f>
        <v>0</v>
      </c>
      <c r="I62" s="344"/>
      <c r="J62" s="346"/>
      <c r="K62" s="275">
        <f>'Cage 10'!$Q$13</f>
        <v>0</v>
      </c>
      <c r="L62" s="348"/>
      <c r="M62" s="330"/>
      <c r="N62" s="275">
        <f>'Cage 10'!$Q$25</f>
        <v>0</v>
      </c>
      <c r="O62" s="350"/>
      <c r="P62" s="335"/>
      <c r="Q62" s="336"/>
      <c r="R62" s="339"/>
      <c r="S62" s="277">
        <f>'Cage 27'!$I$13</f>
        <v>0</v>
      </c>
      <c r="T62" s="342"/>
      <c r="U62" s="339"/>
      <c r="V62" s="277">
        <f>'Cage 27'!$I$25</f>
        <v>0</v>
      </c>
      <c r="W62" s="344"/>
      <c r="X62" s="346"/>
      <c r="Y62" s="275">
        <f>'Cage 27'!$Q$13</f>
        <v>0</v>
      </c>
      <c r="Z62" s="348"/>
      <c r="AA62" s="330"/>
      <c r="AB62" s="275">
        <f>'Cage 27'!$Q$25</f>
        <v>0</v>
      </c>
    </row>
    <row r="63" spans="1:28" ht="18" x14ac:dyDescent="0.3">
      <c r="A63" s="349" t="s">
        <v>156</v>
      </c>
      <c r="B63" s="331" t="str">
        <f>'Cage 11'!$D$8</f>
        <v/>
      </c>
      <c r="C63" s="332"/>
      <c r="D63" s="337" t="str">
        <f>'Cage 11'!$I$8</f>
        <v/>
      </c>
      <c r="E63" s="278">
        <f>'Cage 11'!$D$13</f>
        <v>0</v>
      </c>
      <c r="F63" s="340" t="str">
        <f>'Cage 11'!$D$20</f>
        <v/>
      </c>
      <c r="G63" s="337" t="str">
        <f>'Cage 11'!$I$20</f>
        <v/>
      </c>
      <c r="H63" s="276">
        <f>'Cage 11'!$D$25</f>
        <v>0</v>
      </c>
      <c r="I63" s="343" t="str">
        <f>'Cage 11'!$L$8</f>
        <v/>
      </c>
      <c r="J63" s="345" t="str">
        <f>'Cage 11'!$Q$8</f>
        <v/>
      </c>
      <c r="K63" s="276">
        <f>'Cage 11'!$L$13</f>
        <v>0</v>
      </c>
      <c r="L63" s="347" t="str">
        <f>'Cage 11'!$L$20</f>
        <v/>
      </c>
      <c r="M63" s="329" t="str">
        <f>'Cage 11'!$Q$20</f>
        <v/>
      </c>
      <c r="N63" s="276">
        <f>'Cage 11'!$L$25</f>
        <v>0</v>
      </c>
      <c r="O63" s="349" t="s">
        <v>130</v>
      </c>
      <c r="P63" s="331" t="str">
        <f>'Cage 28'!$D$8</f>
        <v/>
      </c>
      <c r="Q63" s="332"/>
      <c r="R63" s="337" t="str">
        <f>'Cage 28'!$I$8</f>
        <v/>
      </c>
      <c r="S63" s="278">
        <f>'Cage 28'!$D$13</f>
        <v>0</v>
      </c>
      <c r="T63" s="340" t="str">
        <f>'Cage 28'!$D$20</f>
        <v/>
      </c>
      <c r="U63" s="337" t="str">
        <f>'Cage 28'!$I$20</f>
        <v/>
      </c>
      <c r="V63" s="276">
        <f>'Cage 28'!$D$25</f>
        <v>0</v>
      </c>
      <c r="W63" s="343" t="str">
        <f>'Cage 28'!$L$8</f>
        <v/>
      </c>
      <c r="X63" s="345" t="str">
        <f>'Cage 28'!$Q$8</f>
        <v/>
      </c>
      <c r="Y63" s="276">
        <f>'Cage 28'!$L$13</f>
        <v>0</v>
      </c>
      <c r="Z63" s="347" t="str">
        <f>'Cage 28'!$L$20</f>
        <v/>
      </c>
      <c r="AA63" s="329" t="str">
        <f>'Cage 28'!$Q$20</f>
        <v/>
      </c>
      <c r="AB63" s="276">
        <f>'Cage 28'!$L$25</f>
        <v>0</v>
      </c>
    </row>
    <row r="64" spans="1:28" ht="18" x14ac:dyDescent="0.3">
      <c r="A64" s="349"/>
      <c r="B64" s="333"/>
      <c r="C64" s="334"/>
      <c r="D64" s="338"/>
      <c r="E64" s="274">
        <f>'Cage 11'!$E$13</f>
        <v>0</v>
      </c>
      <c r="F64" s="341"/>
      <c r="G64" s="338"/>
      <c r="H64" s="274">
        <f>'Cage 11'!$E$25</f>
        <v>0</v>
      </c>
      <c r="I64" s="343"/>
      <c r="J64" s="345"/>
      <c r="K64" s="274">
        <f>'Cage 11'!$M$13</f>
        <v>0</v>
      </c>
      <c r="L64" s="347"/>
      <c r="M64" s="329"/>
      <c r="N64" s="274">
        <f>'Cage 11'!$M$25</f>
        <v>0</v>
      </c>
      <c r="O64" s="349"/>
      <c r="P64" s="333"/>
      <c r="Q64" s="334"/>
      <c r="R64" s="338"/>
      <c r="S64" s="274">
        <f>'Cage 28'!$E$13</f>
        <v>0</v>
      </c>
      <c r="T64" s="341"/>
      <c r="U64" s="338"/>
      <c r="V64" s="274">
        <f>'Cage 28'!$E$25</f>
        <v>0</v>
      </c>
      <c r="W64" s="343"/>
      <c r="X64" s="345"/>
      <c r="Y64" s="274">
        <f>'Cage 28'!$M$13</f>
        <v>0</v>
      </c>
      <c r="Z64" s="347"/>
      <c r="AA64" s="329"/>
      <c r="AB64" s="274">
        <f>'Cage 28'!$M$25</f>
        <v>0</v>
      </c>
    </row>
    <row r="65" spans="1:28" ht="18" x14ac:dyDescent="0.3">
      <c r="A65" s="349"/>
      <c r="B65" s="333"/>
      <c r="C65" s="334"/>
      <c r="D65" s="338"/>
      <c r="E65" s="274">
        <f>'Cage 11'!$F$13</f>
        <v>0</v>
      </c>
      <c r="F65" s="341"/>
      <c r="G65" s="338"/>
      <c r="H65" s="274">
        <f>'Cage 11'!$F$25</f>
        <v>0</v>
      </c>
      <c r="I65" s="343"/>
      <c r="J65" s="345"/>
      <c r="K65" s="274">
        <f>'Cage 11'!$N$13</f>
        <v>0</v>
      </c>
      <c r="L65" s="347"/>
      <c r="M65" s="329"/>
      <c r="N65" s="274">
        <f>'Cage 11'!$N$25</f>
        <v>0</v>
      </c>
      <c r="O65" s="349"/>
      <c r="P65" s="333"/>
      <c r="Q65" s="334"/>
      <c r="R65" s="338"/>
      <c r="S65" s="274">
        <f>'Cage 28'!$F$13</f>
        <v>0</v>
      </c>
      <c r="T65" s="341"/>
      <c r="U65" s="338"/>
      <c r="V65" s="274">
        <f>'Cage 28'!$F$25</f>
        <v>0</v>
      </c>
      <c r="W65" s="343"/>
      <c r="X65" s="345"/>
      <c r="Y65" s="274">
        <f>'Cage 28'!$N$13</f>
        <v>0</v>
      </c>
      <c r="Z65" s="347"/>
      <c r="AA65" s="329"/>
      <c r="AB65" s="274">
        <f>'Cage 28'!$N$25</f>
        <v>0</v>
      </c>
    </row>
    <row r="66" spans="1:28" ht="18" x14ac:dyDescent="0.3">
      <c r="A66" s="349"/>
      <c r="B66" s="333"/>
      <c r="C66" s="334"/>
      <c r="D66" s="338"/>
      <c r="E66" s="274">
        <f>'Cage 11'!$G$13</f>
        <v>0</v>
      </c>
      <c r="F66" s="341"/>
      <c r="G66" s="338"/>
      <c r="H66" s="274">
        <f>'Cage 11'!$G$25</f>
        <v>0</v>
      </c>
      <c r="I66" s="343"/>
      <c r="J66" s="345"/>
      <c r="K66" s="274">
        <f>'Cage 11'!$O$13</f>
        <v>0</v>
      </c>
      <c r="L66" s="347"/>
      <c r="M66" s="329"/>
      <c r="N66" s="274">
        <f>'Cage 11'!$O$25</f>
        <v>0</v>
      </c>
      <c r="O66" s="349"/>
      <c r="P66" s="333"/>
      <c r="Q66" s="334"/>
      <c r="R66" s="338"/>
      <c r="S66" s="274">
        <f>'Cage 28'!$G$13</f>
        <v>0</v>
      </c>
      <c r="T66" s="341"/>
      <c r="U66" s="338"/>
      <c r="V66" s="274">
        <f>'Cage 28'!$G$25</f>
        <v>0</v>
      </c>
      <c r="W66" s="343"/>
      <c r="X66" s="345"/>
      <c r="Y66" s="274">
        <f>'Cage 28'!$O$13</f>
        <v>0</v>
      </c>
      <c r="Z66" s="347"/>
      <c r="AA66" s="329"/>
      <c r="AB66" s="274">
        <f>'Cage 28'!$O$25</f>
        <v>0</v>
      </c>
    </row>
    <row r="67" spans="1:28" ht="18" x14ac:dyDescent="0.3">
      <c r="A67" s="349"/>
      <c r="B67" s="333"/>
      <c r="C67" s="334"/>
      <c r="D67" s="338"/>
      <c r="E67" s="274">
        <f>'Cage 11'!$H$13</f>
        <v>0</v>
      </c>
      <c r="F67" s="341"/>
      <c r="G67" s="338"/>
      <c r="H67" s="274">
        <f>'Cage 11'!$H$13</f>
        <v>0</v>
      </c>
      <c r="I67" s="343"/>
      <c r="J67" s="345"/>
      <c r="K67" s="274">
        <f>'Cage 11'!$P$13</f>
        <v>0</v>
      </c>
      <c r="L67" s="347"/>
      <c r="M67" s="329"/>
      <c r="N67" s="274">
        <f>'Cage 11'!$P$25</f>
        <v>0</v>
      </c>
      <c r="O67" s="349"/>
      <c r="P67" s="333"/>
      <c r="Q67" s="334"/>
      <c r="R67" s="338"/>
      <c r="S67" s="274">
        <f>'Cage 28'!$H$13</f>
        <v>0</v>
      </c>
      <c r="T67" s="341"/>
      <c r="U67" s="338"/>
      <c r="V67" s="274">
        <f>'Cage 28'!$H$13</f>
        <v>0</v>
      </c>
      <c r="W67" s="343"/>
      <c r="X67" s="345"/>
      <c r="Y67" s="274">
        <f>'Cage 28'!$P$13</f>
        <v>0</v>
      </c>
      <c r="Z67" s="347"/>
      <c r="AA67" s="329"/>
      <c r="AB67" s="274">
        <f>'Cage 28'!$P$25</f>
        <v>0</v>
      </c>
    </row>
    <row r="68" spans="1:28" ht="18.600000000000001" thickBot="1" x14ac:dyDescent="0.35">
      <c r="A68" s="350"/>
      <c r="B68" s="335"/>
      <c r="C68" s="336"/>
      <c r="D68" s="339"/>
      <c r="E68" s="277">
        <f>'Cage 11'!$I$13</f>
        <v>0</v>
      </c>
      <c r="F68" s="342"/>
      <c r="G68" s="339"/>
      <c r="H68" s="275">
        <f>'Cage 11'!$I$25</f>
        <v>0</v>
      </c>
      <c r="I68" s="344"/>
      <c r="J68" s="346"/>
      <c r="K68" s="275">
        <f>'Cage 11'!$Q$13</f>
        <v>0</v>
      </c>
      <c r="L68" s="348"/>
      <c r="M68" s="330"/>
      <c r="N68" s="275">
        <f>'Cage 11'!$Q$25</f>
        <v>0</v>
      </c>
      <c r="O68" s="350"/>
      <c r="P68" s="335"/>
      <c r="Q68" s="336"/>
      <c r="R68" s="339"/>
      <c r="S68" s="277">
        <f>'Cage 28'!$I$13</f>
        <v>0</v>
      </c>
      <c r="T68" s="342"/>
      <c r="U68" s="339"/>
      <c r="V68" s="277">
        <f>'Cage 28'!$I$25</f>
        <v>0</v>
      </c>
      <c r="W68" s="344"/>
      <c r="X68" s="346"/>
      <c r="Y68" s="275">
        <f>'Cage 28'!$Q$13</f>
        <v>0</v>
      </c>
      <c r="Z68" s="348"/>
      <c r="AA68" s="330"/>
      <c r="AB68" s="275">
        <f>'Cage 28'!$Q$25</f>
        <v>0</v>
      </c>
    </row>
    <row r="69" spans="1:28" ht="18" x14ac:dyDescent="0.3">
      <c r="A69" s="349" t="s">
        <v>157</v>
      </c>
      <c r="B69" s="331" t="str">
        <f>'Cage 12'!$D$8</f>
        <v/>
      </c>
      <c r="C69" s="332"/>
      <c r="D69" s="337" t="str">
        <f>'Cage 12'!$I$8</f>
        <v/>
      </c>
      <c r="E69" s="278">
        <f>'Cage 12'!$D$13</f>
        <v>0</v>
      </c>
      <c r="F69" s="340" t="str">
        <f>'Cage 12'!$D$20</f>
        <v/>
      </c>
      <c r="G69" s="337" t="str">
        <f>'Cage 12'!$I$20</f>
        <v/>
      </c>
      <c r="H69" s="276">
        <f>'Cage 12'!$D$25</f>
        <v>0</v>
      </c>
      <c r="I69" s="343" t="str">
        <f>'Cage 12'!$L$8</f>
        <v/>
      </c>
      <c r="J69" s="345" t="str">
        <f>'Cage 12'!$Q$8</f>
        <v/>
      </c>
      <c r="K69" s="276">
        <f>'Cage 12'!$L$13</f>
        <v>0</v>
      </c>
      <c r="L69" s="347" t="str">
        <f>'Cage 12'!$L$20</f>
        <v/>
      </c>
      <c r="M69" s="329" t="str">
        <f>'Cage 12'!$Q$20</f>
        <v/>
      </c>
      <c r="N69" s="276">
        <f>'Cage 12'!$L$25</f>
        <v>0</v>
      </c>
      <c r="O69" s="349" t="s">
        <v>131</v>
      </c>
      <c r="P69" s="331" t="str">
        <f>'Cage 29'!$D$8</f>
        <v/>
      </c>
      <c r="Q69" s="332"/>
      <c r="R69" s="337" t="str">
        <f>'Cage 29'!$I$8</f>
        <v/>
      </c>
      <c r="S69" s="278">
        <f>'Cage 29'!$D$13</f>
        <v>0</v>
      </c>
      <c r="T69" s="340" t="str">
        <f>'Cage 29'!$D$20</f>
        <v/>
      </c>
      <c r="U69" s="337" t="str">
        <f>'Cage 29'!$I$20</f>
        <v/>
      </c>
      <c r="V69" s="276">
        <f>'Cage 29'!$D$25</f>
        <v>0</v>
      </c>
      <c r="W69" s="343" t="str">
        <f>'Cage 29'!$L$8</f>
        <v/>
      </c>
      <c r="X69" s="345" t="str">
        <f>'Cage 29'!$Q$8</f>
        <v/>
      </c>
      <c r="Y69" s="276">
        <f>'Cage 29'!$L$13</f>
        <v>0</v>
      </c>
      <c r="Z69" s="347" t="str">
        <f>'Cage 29'!$L$20</f>
        <v/>
      </c>
      <c r="AA69" s="329" t="str">
        <f>'Cage 29'!$Q$20</f>
        <v/>
      </c>
      <c r="AB69" s="276">
        <f>'Cage 29'!$L$25</f>
        <v>0</v>
      </c>
    </row>
    <row r="70" spans="1:28" ht="18" x14ac:dyDescent="0.3">
      <c r="A70" s="349"/>
      <c r="B70" s="333"/>
      <c r="C70" s="334"/>
      <c r="D70" s="338"/>
      <c r="E70" s="274">
        <f>'Cage 12'!$E$13</f>
        <v>0</v>
      </c>
      <c r="F70" s="341"/>
      <c r="G70" s="338"/>
      <c r="H70" s="274">
        <f>'Cage 12'!$E$25</f>
        <v>0</v>
      </c>
      <c r="I70" s="343"/>
      <c r="J70" s="345"/>
      <c r="K70" s="274">
        <f>'Cage 12'!$M$13</f>
        <v>0</v>
      </c>
      <c r="L70" s="347"/>
      <c r="M70" s="329"/>
      <c r="N70" s="274">
        <f>'Cage 12'!$M$25</f>
        <v>0</v>
      </c>
      <c r="O70" s="349"/>
      <c r="P70" s="333"/>
      <c r="Q70" s="334"/>
      <c r="R70" s="338"/>
      <c r="S70" s="274">
        <f>'Cage 29'!$E$13</f>
        <v>0</v>
      </c>
      <c r="T70" s="341"/>
      <c r="U70" s="338"/>
      <c r="V70" s="274">
        <f>'Cage 29'!$E$25</f>
        <v>0</v>
      </c>
      <c r="W70" s="343"/>
      <c r="X70" s="345"/>
      <c r="Y70" s="274">
        <f>'Cage 29'!$M$13</f>
        <v>0</v>
      </c>
      <c r="Z70" s="347"/>
      <c r="AA70" s="329"/>
      <c r="AB70" s="274">
        <f>'Cage 29'!$M$25</f>
        <v>0</v>
      </c>
    </row>
    <row r="71" spans="1:28" ht="18" x14ac:dyDescent="0.3">
      <c r="A71" s="349"/>
      <c r="B71" s="333"/>
      <c r="C71" s="334"/>
      <c r="D71" s="338"/>
      <c r="E71" s="274">
        <f>'Cage 12'!$F$13</f>
        <v>0</v>
      </c>
      <c r="F71" s="341"/>
      <c r="G71" s="338"/>
      <c r="H71" s="274">
        <f>'Cage 12'!$F$25</f>
        <v>0</v>
      </c>
      <c r="I71" s="343"/>
      <c r="J71" s="345"/>
      <c r="K71" s="274">
        <f>'Cage 12'!$N$13</f>
        <v>0</v>
      </c>
      <c r="L71" s="347"/>
      <c r="M71" s="329"/>
      <c r="N71" s="274">
        <f>'Cage 12'!$N$25</f>
        <v>0</v>
      </c>
      <c r="O71" s="349"/>
      <c r="P71" s="333"/>
      <c r="Q71" s="334"/>
      <c r="R71" s="338"/>
      <c r="S71" s="274">
        <f>'Cage 29'!$F$13</f>
        <v>0</v>
      </c>
      <c r="T71" s="341"/>
      <c r="U71" s="338"/>
      <c r="V71" s="274">
        <f>'Cage 29'!$F$25</f>
        <v>0</v>
      </c>
      <c r="W71" s="343"/>
      <c r="X71" s="345"/>
      <c r="Y71" s="274">
        <f>'Cage 29'!$N$13</f>
        <v>0</v>
      </c>
      <c r="Z71" s="347"/>
      <c r="AA71" s="329"/>
      <c r="AB71" s="274">
        <f>'Cage 29'!$N$25</f>
        <v>0</v>
      </c>
    </row>
    <row r="72" spans="1:28" ht="18" x14ac:dyDescent="0.3">
      <c r="A72" s="349"/>
      <c r="B72" s="333"/>
      <c r="C72" s="334"/>
      <c r="D72" s="338"/>
      <c r="E72" s="274">
        <f>'Cage 12'!$G$13</f>
        <v>0</v>
      </c>
      <c r="F72" s="341"/>
      <c r="G72" s="338"/>
      <c r="H72" s="274">
        <f>'Cage 12'!$G$25</f>
        <v>0</v>
      </c>
      <c r="I72" s="343"/>
      <c r="J72" s="345"/>
      <c r="K72" s="274">
        <f>'Cage 12'!$O$13</f>
        <v>0</v>
      </c>
      <c r="L72" s="347"/>
      <c r="M72" s="329"/>
      <c r="N72" s="274">
        <f>'Cage 12'!$O$25</f>
        <v>0</v>
      </c>
      <c r="O72" s="349"/>
      <c r="P72" s="333"/>
      <c r="Q72" s="334"/>
      <c r="R72" s="338"/>
      <c r="S72" s="274">
        <f>'Cage 29'!$G$13</f>
        <v>0</v>
      </c>
      <c r="T72" s="341"/>
      <c r="U72" s="338"/>
      <c r="V72" s="274">
        <f>'Cage 29'!$G$25</f>
        <v>0</v>
      </c>
      <c r="W72" s="343"/>
      <c r="X72" s="345"/>
      <c r="Y72" s="274">
        <f>'Cage 29'!$O$13</f>
        <v>0</v>
      </c>
      <c r="Z72" s="347"/>
      <c r="AA72" s="329"/>
      <c r="AB72" s="274">
        <f>'Cage 29'!$O$25</f>
        <v>0</v>
      </c>
    </row>
    <row r="73" spans="1:28" ht="18" x14ac:dyDescent="0.3">
      <c r="A73" s="349"/>
      <c r="B73" s="333"/>
      <c r="C73" s="334"/>
      <c r="D73" s="338"/>
      <c r="E73" s="274">
        <f>'Cage 12'!$H$13</f>
        <v>0</v>
      </c>
      <c r="F73" s="341"/>
      <c r="G73" s="338"/>
      <c r="H73" s="274">
        <f>'Cage 12'!$H$13</f>
        <v>0</v>
      </c>
      <c r="I73" s="343"/>
      <c r="J73" s="345"/>
      <c r="K73" s="274">
        <f>'Cage 12'!$P$13</f>
        <v>0</v>
      </c>
      <c r="L73" s="347"/>
      <c r="M73" s="329"/>
      <c r="N73" s="274">
        <f>'Cage 12'!$P$25</f>
        <v>0</v>
      </c>
      <c r="O73" s="349"/>
      <c r="P73" s="333"/>
      <c r="Q73" s="334"/>
      <c r="R73" s="338"/>
      <c r="S73" s="274">
        <f>'Cage 29'!$H$13</f>
        <v>0</v>
      </c>
      <c r="T73" s="341"/>
      <c r="U73" s="338"/>
      <c r="V73" s="274">
        <f>'Cage 29'!$H$13</f>
        <v>0</v>
      </c>
      <c r="W73" s="343"/>
      <c r="X73" s="345"/>
      <c r="Y73" s="274">
        <f>'Cage 29'!$P$13</f>
        <v>0</v>
      </c>
      <c r="Z73" s="347"/>
      <c r="AA73" s="329"/>
      <c r="AB73" s="274">
        <f>'Cage 29'!$P$25</f>
        <v>0</v>
      </c>
    </row>
    <row r="74" spans="1:28" ht="18.600000000000001" thickBot="1" x14ac:dyDescent="0.35">
      <c r="A74" s="350"/>
      <c r="B74" s="335"/>
      <c r="C74" s="336"/>
      <c r="D74" s="339"/>
      <c r="E74" s="277">
        <f>'Cage 12'!$I$13</f>
        <v>0</v>
      </c>
      <c r="F74" s="342"/>
      <c r="G74" s="339"/>
      <c r="H74" s="275">
        <f>'Cage 12'!$I$25</f>
        <v>0</v>
      </c>
      <c r="I74" s="344"/>
      <c r="J74" s="346"/>
      <c r="K74" s="275">
        <f>'Cage 12'!$Q$13</f>
        <v>0</v>
      </c>
      <c r="L74" s="348"/>
      <c r="M74" s="330"/>
      <c r="N74" s="275">
        <f>'Cage 12'!$Q$25</f>
        <v>0</v>
      </c>
      <c r="O74" s="350"/>
      <c r="P74" s="335"/>
      <c r="Q74" s="336"/>
      <c r="R74" s="339"/>
      <c r="S74" s="277">
        <f>'Cage 29'!$I$13</f>
        <v>0</v>
      </c>
      <c r="T74" s="342"/>
      <c r="U74" s="339"/>
      <c r="V74" s="277">
        <f>'Cage 29'!$I$25</f>
        <v>0</v>
      </c>
      <c r="W74" s="344"/>
      <c r="X74" s="346"/>
      <c r="Y74" s="275">
        <f>'Cage 29'!$Q$13</f>
        <v>0</v>
      </c>
      <c r="Z74" s="348"/>
      <c r="AA74" s="330"/>
      <c r="AB74" s="275">
        <f>'Cage 29'!$Q$25</f>
        <v>0</v>
      </c>
    </row>
    <row r="75" spans="1:28" ht="18" x14ac:dyDescent="0.3">
      <c r="A75" s="349" t="s">
        <v>158</v>
      </c>
      <c r="B75" s="331" t="str">
        <f>'Cage 13'!$D$8</f>
        <v/>
      </c>
      <c r="C75" s="332"/>
      <c r="D75" s="337" t="str">
        <f>'Cage 13'!$I$8</f>
        <v/>
      </c>
      <c r="E75" s="278">
        <f>'Cage 13'!$D$13</f>
        <v>0</v>
      </c>
      <c r="F75" s="340" t="str">
        <f>'Cage 13'!$D$20</f>
        <v/>
      </c>
      <c r="G75" s="337" t="str">
        <f>'Cage 13'!$I$20</f>
        <v/>
      </c>
      <c r="H75" s="276">
        <f>'Cage 13'!$D$25</f>
        <v>0</v>
      </c>
      <c r="I75" s="343" t="str">
        <f>'Cage 13'!$L$8</f>
        <v/>
      </c>
      <c r="J75" s="345" t="str">
        <f>'Cage 13'!$Q$8</f>
        <v/>
      </c>
      <c r="K75" s="276">
        <f>'Cage 13'!$L$13</f>
        <v>0</v>
      </c>
      <c r="L75" s="347" t="str">
        <f>'Cage 13'!$L$20</f>
        <v/>
      </c>
      <c r="M75" s="329" t="str">
        <f>'Cage 13'!$Q$20</f>
        <v/>
      </c>
      <c r="N75" s="276">
        <f>'Cage 13'!$L$25</f>
        <v>0</v>
      </c>
      <c r="O75" s="349" t="s">
        <v>132</v>
      </c>
      <c r="P75" s="331" t="str">
        <f>'Cage 30'!$D$8</f>
        <v/>
      </c>
      <c r="Q75" s="332"/>
      <c r="R75" s="337" t="str">
        <f>'Cage 30'!$I$8</f>
        <v/>
      </c>
      <c r="S75" s="278">
        <f>'Cage 30'!$D$13</f>
        <v>0</v>
      </c>
      <c r="T75" s="340" t="str">
        <f>'Cage 30'!$D$20</f>
        <v/>
      </c>
      <c r="U75" s="337" t="str">
        <f>'Cage 30'!$I$20</f>
        <v/>
      </c>
      <c r="V75" s="276">
        <f>'Cage 30'!$D$25</f>
        <v>0</v>
      </c>
      <c r="W75" s="343" t="str">
        <f>'Cage 30'!$L$8</f>
        <v/>
      </c>
      <c r="X75" s="345" t="str">
        <f>'Cage 30'!$Q$8</f>
        <v/>
      </c>
      <c r="Y75" s="276">
        <f>'Cage 30'!$L$13</f>
        <v>0</v>
      </c>
      <c r="Z75" s="347" t="str">
        <f>'Cage 30'!$L$20</f>
        <v/>
      </c>
      <c r="AA75" s="329" t="str">
        <f>'Cage 30'!$Q$20</f>
        <v/>
      </c>
      <c r="AB75" s="276">
        <f>'Cage 30'!$L$25</f>
        <v>0</v>
      </c>
    </row>
    <row r="76" spans="1:28" ht="18" x14ac:dyDescent="0.3">
      <c r="A76" s="349"/>
      <c r="B76" s="333"/>
      <c r="C76" s="334"/>
      <c r="D76" s="338"/>
      <c r="E76" s="274">
        <f>'Cage 13'!$E$13</f>
        <v>0</v>
      </c>
      <c r="F76" s="341"/>
      <c r="G76" s="338"/>
      <c r="H76" s="274">
        <f>'Cage 13'!$E$25</f>
        <v>0</v>
      </c>
      <c r="I76" s="343"/>
      <c r="J76" s="345"/>
      <c r="K76" s="274">
        <f>'Cage 13'!$M$13</f>
        <v>0</v>
      </c>
      <c r="L76" s="347"/>
      <c r="M76" s="329"/>
      <c r="N76" s="274">
        <f>'Cage 13'!$M$25</f>
        <v>0</v>
      </c>
      <c r="O76" s="349"/>
      <c r="P76" s="333"/>
      <c r="Q76" s="334"/>
      <c r="R76" s="338"/>
      <c r="S76" s="274">
        <f>'Cage 30'!$E$13</f>
        <v>0</v>
      </c>
      <c r="T76" s="341"/>
      <c r="U76" s="338"/>
      <c r="V76" s="274">
        <f>'Cage 30'!$E$25</f>
        <v>0</v>
      </c>
      <c r="W76" s="343"/>
      <c r="X76" s="345"/>
      <c r="Y76" s="274">
        <f>'Cage 30'!$M$13</f>
        <v>0</v>
      </c>
      <c r="Z76" s="347"/>
      <c r="AA76" s="329"/>
      <c r="AB76" s="274">
        <f>'Cage 30'!$M$25</f>
        <v>0</v>
      </c>
    </row>
    <row r="77" spans="1:28" ht="18" x14ac:dyDescent="0.3">
      <c r="A77" s="349"/>
      <c r="B77" s="333"/>
      <c r="C77" s="334"/>
      <c r="D77" s="338"/>
      <c r="E77" s="274">
        <f>'Cage 13'!$F$13</f>
        <v>0</v>
      </c>
      <c r="F77" s="341"/>
      <c r="G77" s="338"/>
      <c r="H77" s="274">
        <f>'Cage 13'!$F$25</f>
        <v>0</v>
      </c>
      <c r="I77" s="343"/>
      <c r="J77" s="345"/>
      <c r="K77" s="274">
        <f>'Cage 13'!$N$13</f>
        <v>0</v>
      </c>
      <c r="L77" s="347"/>
      <c r="M77" s="329"/>
      <c r="N77" s="274">
        <f>'Cage 13'!$N$25</f>
        <v>0</v>
      </c>
      <c r="O77" s="349"/>
      <c r="P77" s="333"/>
      <c r="Q77" s="334"/>
      <c r="R77" s="338"/>
      <c r="S77" s="274">
        <f>'Cage 30'!$F$13</f>
        <v>0</v>
      </c>
      <c r="T77" s="341"/>
      <c r="U77" s="338"/>
      <c r="V77" s="274">
        <f>'Cage 30'!$F$25</f>
        <v>0</v>
      </c>
      <c r="W77" s="343"/>
      <c r="X77" s="345"/>
      <c r="Y77" s="274">
        <f>'Cage 30'!$N$13</f>
        <v>0</v>
      </c>
      <c r="Z77" s="347"/>
      <c r="AA77" s="329"/>
      <c r="AB77" s="274">
        <f>'Cage 30'!$N$25</f>
        <v>0</v>
      </c>
    </row>
    <row r="78" spans="1:28" ht="18" x14ac:dyDescent="0.3">
      <c r="A78" s="349"/>
      <c r="B78" s="333"/>
      <c r="C78" s="334"/>
      <c r="D78" s="338"/>
      <c r="E78" s="274">
        <f>'Cage 13'!$G$13</f>
        <v>0</v>
      </c>
      <c r="F78" s="341"/>
      <c r="G78" s="338"/>
      <c r="H78" s="274">
        <f>'Cage 13'!$G$25</f>
        <v>0</v>
      </c>
      <c r="I78" s="343"/>
      <c r="J78" s="345"/>
      <c r="K78" s="274">
        <f>'Cage 13'!$O$13</f>
        <v>0</v>
      </c>
      <c r="L78" s="347"/>
      <c r="M78" s="329"/>
      <c r="N78" s="274">
        <f>'Cage 13'!$O$25</f>
        <v>0</v>
      </c>
      <c r="O78" s="349"/>
      <c r="P78" s="333"/>
      <c r="Q78" s="334"/>
      <c r="R78" s="338"/>
      <c r="S78" s="274">
        <f>'Cage 30'!$G$13</f>
        <v>0</v>
      </c>
      <c r="T78" s="341"/>
      <c r="U78" s="338"/>
      <c r="V78" s="274">
        <f>'Cage 30'!$G$25</f>
        <v>0</v>
      </c>
      <c r="W78" s="343"/>
      <c r="X78" s="345"/>
      <c r="Y78" s="274">
        <f>'Cage 30'!$O$13</f>
        <v>0</v>
      </c>
      <c r="Z78" s="347"/>
      <c r="AA78" s="329"/>
      <c r="AB78" s="274">
        <f>'Cage 30'!$O$25</f>
        <v>0</v>
      </c>
    </row>
    <row r="79" spans="1:28" ht="18" x14ac:dyDescent="0.3">
      <c r="A79" s="349"/>
      <c r="B79" s="333"/>
      <c r="C79" s="334"/>
      <c r="D79" s="338"/>
      <c r="E79" s="274">
        <f>'Cage 13'!$H$13</f>
        <v>0</v>
      </c>
      <c r="F79" s="341"/>
      <c r="G79" s="338"/>
      <c r="H79" s="274">
        <f>'Cage 13'!$H$13</f>
        <v>0</v>
      </c>
      <c r="I79" s="343"/>
      <c r="J79" s="345"/>
      <c r="K79" s="274">
        <f>'Cage 13'!$P$13</f>
        <v>0</v>
      </c>
      <c r="L79" s="347"/>
      <c r="M79" s="329"/>
      <c r="N79" s="274">
        <f>'Cage 13'!$P$25</f>
        <v>0</v>
      </c>
      <c r="O79" s="349"/>
      <c r="P79" s="333"/>
      <c r="Q79" s="334"/>
      <c r="R79" s="338"/>
      <c r="S79" s="274">
        <f>'Cage 30'!$H$13</f>
        <v>0</v>
      </c>
      <c r="T79" s="341"/>
      <c r="U79" s="338"/>
      <c r="V79" s="274">
        <f>'Cage 30'!$H$13</f>
        <v>0</v>
      </c>
      <c r="W79" s="343"/>
      <c r="X79" s="345"/>
      <c r="Y79" s="274">
        <f>'Cage 30'!$P$13</f>
        <v>0</v>
      </c>
      <c r="Z79" s="347"/>
      <c r="AA79" s="329"/>
      <c r="AB79" s="274">
        <f>'Cage 30'!$P$25</f>
        <v>0</v>
      </c>
    </row>
    <row r="80" spans="1:28" ht="18.600000000000001" thickBot="1" x14ac:dyDescent="0.35">
      <c r="A80" s="350"/>
      <c r="B80" s="335"/>
      <c r="C80" s="336"/>
      <c r="D80" s="339"/>
      <c r="E80" s="277">
        <f>'Cage 13'!$I$13</f>
        <v>0</v>
      </c>
      <c r="F80" s="342"/>
      <c r="G80" s="339"/>
      <c r="H80" s="275">
        <f>'Cage 13'!$I$25</f>
        <v>0</v>
      </c>
      <c r="I80" s="344"/>
      <c r="J80" s="346"/>
      <c r="K80" s="275">
        <f>'Cage 13'!$Q$13</f>
        <v>0</v>
      </c>
      <c r="L80" s="348"/>
      <c r="M80" s="330"/>
      <c r="N80" s="275">
        <f>'Cage 13'!$Q$25</f>
        <v>0</v>
      </c>
      <c r="O80" s="350"/>
      <c r="P80" s="335"/>
      <c r="Q80" s="336"/>
      <c r="R80" s="339"/>
      <c r="S80" s="277">
        <f>'Cage 30'!$I$13</f>
        <v>0</v>
      </c>
      <c r="T80" s="342"/>
      <c r="U80" s="339"/>
      <c r="V80" s="277">
        <f>'Cage 30'!$I$25</f>
        <v>0</v>
      </c>
      <c r="W80" s="344"/>
      <c r="X80" s="346"/>
      <c r="Y80" s="275">
        <f>'Cage 30'!$Q$13</f>
        <v>0</v>
      </c>
      <c r="Z80" s="348"/>
      <c r="AA80" s="330"/>
      <c r="AB80" s="275">
        <f>'Cage 30'!$Q$25</f>
        <v>0</v>
      </c>
    </row>
    <row r="81" spans="1:28" ht="18" x14ac:dyDescent="0.3">
      <c r="A81" s="349" t="s">
        <v>159</v>
      </c>
      <c r="B81" s="331" t="str">
        <f>'Cage 14'!$D$8</f>
        <v/>
      </c>
      <c r="C81" s="332"/>
      <c r="D81" s="337" t="str">
        <f>'Cage 14'!$I$8</f>
        <v/>
      </c>
      <c r="E81" s="278">
        <f>'Cage 14'!$D$13</f>
        <v>0</v>
      </c>
      <c r="F81" s="340" t="str">
        <f>'Cage 14'!$D$20</f>
        <v/>
      </c>
      <c r="G81" s="337" t="str">
        <f>'Cage 14'!$I$20</f>
        <v/>
      </c>
      <c r="H81" s="276">
        <f>'Cage 14'!$D$25</f>
        <v>0</v>
      </c>
      <c r="I81" s="343" t="str">
        <f>'Cage 14'!$L$8</f>
        <v/>
      </c>
      <c r="J81" s="345" t="str">
        <f>'Cage 14'!$Q$8</f>
        <v/>
      </c>
      <c r="K81" s="276">
        <f>'Cage 14'!$L$13</f>
        <v>0</v>
      </c>
      <c r="L81" s="347" t="str">
        <f>'Cage 14'!$L$20</f>
        <v/>
      </c>
      <c r="M81" s="329" t="str">
        <f>'Cage 14'!$Q$20</f>
        <v/>
      </c>
      <c r="N81" s="276">
        <f>'Cage 14'!$L$25</f>
        <v>0</v>
      </c>
      <c r="O81" s="349" t="s">
        <v>133</v>
      </c>
      <c r="P81" s="331" t="str">
        <f>'Cage 31'!$D$8</f>
        <v/>
      </c>
      <c r="Q81" s="332"/>
      <c r="R81" s="337" t="str">
        <f>'Cage 31'!$I$8</f>
        <v/>
      </c>
      <c r="S81" s="278">
        <f>'Cage 31'!$D$13</f>
        <v>0</v>
      </c>
      <c r="T81" s="340" t="str">
        <f>'Cage 31'!$D$20</f>
        <v/>
      </c>
      <c r="U81" s="337" t="str">
        <f>'Cage 31'!$I$20</f>
        <v/>
      </c>
      <c r="V81" s="276">
        <f>'Cage 31'!$D$25</f>
        <v>0</v>
      </c>
      <c r="W81" s="343" t="str">
        <f>'Cage 31'!$L$8</f>
        <v/>
      </c>
      <c r="X81" s="345" t="str">
        <f>'Cage 31'!$Q$8</f>
        <v/>
      </c>
      <c r="Y81" s="276">
        <f>'Cage 31'!$L$13</f>
        <v>0</v>
      </c>
      <c r="Z81" s="347" t="str">
        <f>'Cage 31'!$L$20</f>
        <v/>
      </c>
      <c r="AA81" s="329" t="str">
        <f>'Cage 31'!$Q$20</f>
        <v/>
      </c>
      <c r="AB81" s="276">
        <f>'Cage 31'!$L$25</f>
        <v>0</v>
      </c>
    </row>
    <row r="82" spans="1:28" ht="18" x14ac:dyDescent="0.3">
      <c r="A82" s="349"/>
      <c r="B82" s="333"/>
      <c r="C82" s="334"/>
      <c r="D82" s="338"/>
      <c r="E82" s="274">
        <f>'Cage 14'!$E$13</f>
        <v>0</v>
      </c>
      <c r="F82" s="341"/>
      <c r="G82" s="338"/>
      <c r="H82" s="274">
        <f>'Cage 14'!$E$25</f>
        <v>0</v>
      </c>
      <c r="I82" s="343"/>
      <c r="J82" s="345"/>
      <c r="K82" s="274">
        <f>'Cage 14'!$M$13</f>
        <v>0</v>
      </c>
      <c r="L82" s="347"/>
      <c r="M82" s="329"/>
      <c r="N82" s="274">
        <f>'Cage 14'!$M$25</f>
        <v>0</v>
      </c>
      <c r="O82" s="349"/>
      <c r="P82" s="333"/>
      <c r="Q82" s="334"/>
      <c r="R82" s="338"/>
      <c r="S82" s="274">
        <f>'Cage 31'!$E$13</f>
        <v>0</v>
      </c>
      <c r="T82" s="341"/>
      <c r="U82" s="338"/>
      <c r="V82" s="274">
        <f>'Cage 31'!$E$25</f>
        <v>0</v>
      </c>
      <c r="W82" s="343"/>
      <c r="X82" s="345"/>
      <c r="Y82" s="274">
        <f>'Cage 31'!$M$13</f>
        <v>0</v>
      </c>
      <c r="Z82" s="347"/>
      <c r="AA82" s="329"/>
      <c r="AB82" s="274">
        <f>'Cage 31'!$M$25</f>
        <v>0</v>
      </c>
    </row>
    <row r="83" spans="1:28" ht="18" x14ac:dyDescent="0.3">
      <c r="A83" s="349"/>
      <c r="B83" s="333"/>
      <c r="C83" s="334"/>
      <c r="D83" s="338"/>
      <c r="E83" s="274">
        <f>'Cage 14'!$F$13</f>
        <v>0</v>
      </c>
      <c r="F83" s="341"/>
      <c r="G83" s="338"/>
      <c r="H83" s="274">
        <f>'Cage 14'!$F$25</f>
        <v>0</v>
      </c>
      <c r="I83" s="343"/>
      <c r="J83" s="345"/>
      <c r="K83" s="274">
        <f>'Cage 14'!$N$13</f>
        <v>0</v>
      </c>
      <c r="L83" s="347"/>
      <c r="M83" s="329"/>
      <c r="N83" s="274">
        <f>'Cage 14'!$N$25</f>
        <v>0</v>
      </c>
      <c r="O83" s="349"/>
      <c r="P83" s="333"/>
      <c r="Q83" s="334"/>
      <c r="R83" s="338"/>
      <c r="S83" s="274">
        <f>'Cage 31'!$F$13</f>
        <v>0</v>
      </c>
      <c r="T83" s="341"/>
      <c r="U83" s="338"/>
      <c r="V83" s="274">
        <f>'Cage 31'!$F$25</f>
        <v>0</v>
      </c>
      <c r="W83" s="343"/>
      <c r="X83" s="345"/>
      <c r="Y83" s="274">
        <f>'Cage 31'!$N$13</f>
        <v>0</v>
      </c>
      <c r="Z83" s="347"/>
      <c r="AA83" s="329"/>
      <c r="AB83" s="274">
        <f>'Cage 31'!$N$25</f>
        <v>0</v>
      </c>
    </row>
    <row r="84" spans="1:28" ht="18" x14ac:dyDescent="0.3">
      <c r="A84" s="349"/>
      <c r="B84" s="333"/>
      <c r="C84" s="334"/>
      <c r="D84" s="338"/>
      <c r="E84" s="274">
        <f>'Cage 14'!$G$13</f>
        <v>0</v>
      </c>
      <c r="F84" s="341"/>
      <c r="G84" s="338"/>
      <c r="H84" s="274">
        <f>'Cage 14'!$G$25</f>
        <v>0</v>
      </c>
      <c r="I84" s="343"/>
      <c r="J84" s="345"/>
      <c r="K84" s="274">
        <f>'Cage 14'!$O$13</f>
        <v>0</v>
      </c>
      <c r="L84" s="347"/>
      <c r="M84" s="329"/>
      <c r="N84" s="274">
        <f>'Cage 14'!$O$25</f>
        <v>0</v>
      </c>
      <c r="O84" s="349"/>
      <c r="P84" s="333"/>
      <c r="Q84" s="334"/>
      <c r="R84" s="338"/>
      <c r="S84" s="274">
        <f>'Cage 31'!$G$13</f>
        <v>0</v>
      </c>
      <c r="T84" s="341"/>
      <c r="U84" s="338"/>
      <c r="V84" s="274">
        <f>'Cage 31'!$G$25</f>
        <v>0</v>
      </c>
      <c r="W84" s="343"/>
      <c r="X84" s="345"/>
      <c r="Y84" s="274">
        <f>'Cage 31'!$O$13</f>
        <v>0</v>
      </c>
      <c r="Z84" s="347"/>
      <c r="AA84" s="329"/>
      <c r="AB84" s="274">
        <f>'Cage 31'!$O$25</f>
        <v>0</v>
      </c>
    </row>
    <row r="85" spans="1:28" ht="18" x14ac:dyDescent="0.3">
      <c r="A85" s="349"/>
      <c r="B85" s="333"/>
      <c r="C85" s="334"/>
      <c r="D85" s="338"/>
      <c r="E85" s="274">
        <f>'Cage 14'!$H$13</f>
        <v>0</v>
      </c>
      <c r="F85" s="341"/>
      <c r="G85" s="338"/>
      <c r="H85" s="274">
        <f>'Cage 14'!$H$13</f>
        <v>0</v>
      </c>
      <c r="I85" s="343"/>
      <c r="J85" s="345"/>
      <c r="K85" s="274">
        <f>'Cage 14'!$P$13</f>
        <v>0</v>
      </c>
      <c r="L85" s="347"/>
      <c r="M85" s="329"/>
      <c r="N85" s="274">
        <f>'Cage 14'!$P$25</f>
        <v>0</v>
      </c>
      <c r="O85" s="349"/>
      <c r="P85" s="333"/>
      <c r="Q85" s="334"/>
      <c r="R85" s="338"/>
      <c r="S85" s="274">
        <f>'Cage 31'!$H$13</f>
        <v>0</v>
      </c>
      <c r="T85" s="341"/>
      <c r="U85" s="338"/>
      <c r="V85" s="274">
        <f>'Cage 31'!$H$13</f>
        <v>0</v>
      </c>
      <c r="W85" s="343"/>
      <c r="X85" s="345"/>
      <c r="Y85" s="274">
        <f>'Cage 31'!$P$13</f>
        <v>0</v>
      </c>
      <c r="Z85" s="347"/>
      <c r="AA85" s="329"/>
      <c r="AB85" s="274">
        <f>'Cage 31'!$P$25</f>
        <v>0</v>
      </c>
    </row>
    <row r="86" spans="1:28" ht="18.600000000000001" thickBot="1" x14ac:dyDescent="0.35">
      <c r="A86" s="350"/>
      <c r="B86" s="335"/>
      <c r="C86" s="336"/>
      <c r="D86" s="339"/>
      <c r="E86" s="277">
        <f>'Cage 14'!$I$13</f>
        <v>0</v>
      </c>
      <c r="F86" s="342"/>
      <c r="G86" s="339"/>
      <c r="H86" s="275">
        <f>'Cage 14'!$I$25</f>
        <v>0</v>
      </c>
      <c r="I86" s="344"/>
      <c r="J86" s="346"/>
      <c r="K86" s="275">
        <f>'Cage 14'!$Q$13</f>
        <v>0</v>
      </c>
      <c r="L86" s="348"/>
      <c r="M86" s="330"/>
      <c r="N86" s="275">
        <f>'Cage 14'!$Q$25</f>
        <v>0</v>
      </c>
      <c r="O86" s="350"/>
      <c r="P86" s="335"/>
      <c r="Q86" s="336"/>
      <c r="R86" s="339"/>
      <c r="S86" s="277">
        <f>'Cage 31'!$I$13</f>
        <v>0</v>
      </c>
      <c r="T86" s="342"/>
      <c r="U86" s="339"/>
      <c r="V86" s="277">
        <f>'Cage 31'!$I$25</f>
        <v>0</v>
      </c>
      <c r="W86" s="344"/>
      <c r="X86" s="346"/>
      <c r="Y86" s="275">
        <f>'Cage 31'!$Q$13</f>
        <v>0</v>
      </c>
      <c r="Z86" s="348"/>
      <c r="AA86" s="330"/>
      <c r="AB86" s="275">
        <f>'Cage 31'!$Q$25</f>
        <v>0</v>
      </c>
    </row>
    <row r="87" spans="1:28" ht="18" x14ac:dyDescent="0.3">
      <c r="A87" s="349" t="s">
        <v>160</v>
      </c>
      <c r="B87" s="331" t="str">
        <f>'Cage 15'!$D$8</f>
        <v/>
      </c>
      <c r="C87" s="332"/>
      <c r="D87" s="337" t="str">
        <f>'Cage 15'!$I$8</f>
        <v/>
      </c>
      <c r="E87" s="278">
        <f>'Cage 15'!$D$13</f>
        <v>0</v>
      </c>
      <c r="F87" s="340" t="str">
        <f>'Cage 15'!$D$20</f>
        <v/>
      </c>
      <c r="G87" s="337" t="str">
        <f>'Cage 15'!$I$20</f>
        <v/>
      </c>
      <c r="H87" s="276">
        <f>'Cage 15'!$D$25</f>
        <v>0</v>
      </c>
      <c r="I87" s="343" t="str">
        <f>'Cage 15'!$L$8</f>
        <v/>
      </c>
      <c r="J87" s="345" t="str">
        <f>'Cage 15'!$Q$8</f>
        <v/>
      </c>
      <c r="K87" s="276">
        <f>'Cage 15'!$L$13</f>
        <v>0</v>
      </c>
      <c r="L87" s="347" t="str">
        <f>'Cage 15'!$L$20</f>
        <v/>
      </c>
      <c r="M87" s="329" t="str">
        <f>'Cage 15'!$Q$20</f>
        <v/>
      </c>
      <c r="N87" s="276">
        <f>'Cage 15'!$L$25</f>
        <v>0</v>
      </c>
      <c r="O87" s="349" t="s">
        <v>134</v>
      </c>
      <c r="P87" s="331" t="str">
        <f>'Cage 32'!$D$8</f>
        <v/>
      </c>
      <c r="Q87" s="332"/>
      <c r="R87" s="337" t="str">
        <f>'Cage 32'!$I$8</f>
        <v/>
      </c>
      <c r="S87" s="278">
        <f>'Cage 32'!$D$13</f>
        <v>0</v>
      </c>
      <c r="T87" s="340" t="str">
        <f>'Cage 32'!$D$20</f>
        <v/>
      </c>
      <c r="U87" s="337" t="str">
        <f>'Cage 32'!$I$20</f>
        <v/>
      </c>
      <c r="V87" s="276">
        <f>'Cage 32'!$D$25</f>
        <v>0</v>
      </c>
      <c r="W87" s="343" t="str">
        <f>'Cage 32'!$L$8</f>
        <v/>
      </c>
      <c r="X87" s="345" t="str">
        <f>'Cage 32'!$Q$8</f>
        <v/>
      </c>
      <c r="Y87" s="276">
        <f>'Cage 32'!$L$13</f>
        <v>0</v>
      </c>
      <c r="Z87" s="347" t="str">
        <f>'Cage 32'!$L$20</f>
        <v/>
      </c>
      <c r="AA87" s="329" t="str">
        <f>'Cage 32'!$Q$20</f>
        <v/>
      </c>
      <c r="AB87" s="276">
        <f>'Cage 32'!$L$25</f>
        <v>0</v>
      </c>
    </row>
    <row r="88" spans="1:28" ht="18" x14ac:dyDescent="0.3">
      <c r="A88" s="349"/>
      <c r="B88" s="333"/>
      <c r="C88" s="334"/>
      <c r="D88" s="338"/>
      <c r="E88" s="274">
        <f>'Cage 15'!$E$13</f>
        <v>0</v>
      </c>
      <c r="F88" s="341"/>
      <c r="G88" s="338"/>
      <c r="H88" s="274">
        <f>'Cage 15'!$E$25</f>
        <v>0</v>
      </c>
      <c r="I88" s="343"/>
      <c r="J88" s="345"/>
      <c r="K88" s="274">
        <f>'Cage 15'!$M$13</f>
        <v>0</v>
      </c>
      <c r="L88" s="347"/>
      <c r="M88" s="329"/>
      <c r="N88" s="274">
        <f>'Cage 15'!$M$25</f>
        <v>0</v>
      </c>
      <c r="O88" s="349"/>
      <c r="P88" s="333"/>
      <c r="Q88" s="334"/>
      <c r="R88" s="338"/>
      <c r="S88" s="274">
        <f>'Cage 32'!$E$13</f>
        <v>0</v>
      </c>
      <c r="T88" s="341"/>
      <c r="U88" s="338"/>
      <c r="V88" s="274">
        <f>'Cage 32'!$E$25</f>
        <v>0</v>
      </c>
      <c r="W88" s="343"/>
      <c r="X88" s="345"/>
      <c r="Y88" s="274">
        <f>'Cage 32'!$M$13</f>
        <v>0</v>
      </c>
      <c r="Z88" s="347"/>
      <c r="AA88" s="329"/>
      <c r="AB88" s="274">
        <f>'Cage 32'!$M$25</f>
        <v>0</v>
      </c>
    </row>
    <row r="89" spans="1:28" ht="18" x14ac:dyDescent="0.3">
      <c r="A89" s="349"/>
      <c r="B89" s="333"/>
      <c r="C89" s="334"/>
      <c r="D89" s="338"/>
      <c r="E89" s="274">
        <f>'Cage 15'!$F$13</f>
        <v>0</v>
      </c>
      <c r="F89" s="341"/>
      <c r="G89" s="338"/>
      <c r="H89" s="274">
        <f>'Cage 15'!$F$25</f>
        <v>0</v>
      </c>
      <c r="I89" s="343"/>
      <c r="J89" s="345"/>
      <c r="K89" s="274">
        <f>'Cage 15'!$N$13</f>
        <v>0</v>
      </c>
      <c r="L89" s="347"/>
      <c r="M89" s="329"/>
      <c r="N89" s="274">
        <f>'Cage 15'!$N$25</f>
        <v>0</v>
      </c>
      <c r="O89" s="349"/>
      <c r="P89" s="333"/>
      <c r="Q89" s="334"/>
      <c r="R89" s="338"/>
      <c r="S89" s="274">
        <f>'Cage 32'!$F$13</f>
        <v>0</v>
      </c>
      <c r="T89" s="341"/>
      <c r="U89" s="338"/>
      <c r="V89" s="274">
        <f>'Cage 32'!$F$25</f>
        <v>0</v>
      </c>
      <c r="W89" s="343"/>
      <c r="X89" s="345"/>
      <c r="Y89" s="274">
        <f>'Cage 32'!$N$13</f>
        <v>0</v>
      </c>
      <c r="Z89" s="347"/>
      <c r="AA89" s="329"/>
      <c r="AB89" s="274">
        <f>'Cage 32'!$N$25</f>
        <v>0</v>
      </c>
    </row>
    <row r="90" spans="1:28" ht="18" x14ac:dyDescent="0.3">
      <c r="A90" s="349"/>
      <c r="B90" s="333"/>
      <c r="C90" s="334"/>
      <c r="D90" s="338"/>
      <c r="E90" s="274">
        <f>'Cage 15'!$G$13</f>
        <v>0</v>
      </c>
      <c r="F90" s="341"/>
      <c r="G90" s="338"/>
      <c r="H90" s="274">
        <f>'Cage 15'!$G$25</f>
        <v>0</v>
      </c>
      <c r="I90" s="343"/>
      <c r="J90" s="345"/>
      <c r="K90" s="274">
        <f>'Cage 15'!$O$13</f>
        <v>0</v>
      </c>
      <c r="L90" s="347"/>
      <c r="M90" s="329"/>
      <c r="N90" s="274">
        <f>'Cage 15'!$O$25</f>
        <v>0</v>
      </c>
      <c r="O90" s="349"/>
      <c r="P90" s="333"/>
      <c r="Q90" s="334"/>
      <c r="R90" s="338"/>
      <c r="S90" s="274">
        <f>'Cage 32'!$G$13</f>
        <v>0</v>
      </c>
      <c r="T90" s="341"/>
      <c r="U90" s="338"/>
      <c r="V90" s="274">
        <f>'Cage 32'!$G$25</f>
        <v>0</v>
      </c>
      <c r="W90" s="343"/>
      <c r="X90" s="345"/>
      <c r="Y90" s="274">
        <f>'Cage 32'!$O$13</f>
        <v>0</v>
      </c>
      <c r="Z90" s="347"/>
      <c r="AA90" s="329"/>
      <c r="AB90" s="274">
        <f>'Cage 32'!$O$25</f>
        <v>0</v>
      </c>
    </row>
    <row r="91" spans="1:28" ht="18" x14ac:dyDescent="0.3">
      <c r="A91" s="349"/>
      <c r="B91" s="333"/>
      <c r="C91" s="334"/>
      <c r="D91" s="338"/>
      <c r="E91" s="274">
        <f>'Cage 15'!$H$13</f>
        <v>0</v>
      </c>
      <c r="F91" s="341"/>
      <c r="G91" s="338"/>
      <c r="H91" s="274">
        <f>'Cage 15'!$H$13</f>
        <v>0</v>
      </c>
      <c r="I91" s="343"/>
      <c r="J91" s="345"/>
      <c r="K91" s="274">
        <f>'Cage 15'!$P$13</f>
        <v>0</v>
      </c>
      <c r="L91" s="347"/>
      <c r="M91" s="329"/>
      <c r="N91" s="274">
        <f>'Cage 15'!$P$25</f>
        <v>0</v>
      </c>
      <c r="O91" s="349"/>
      <c r="P91" s="333"/>
      <c r="Q91" s="334"/>
      <c r="R91" s="338"/>
      <c r="S91" s="274">
        <f>'Cage 32'!$H$13</f>
        <v>0</v>
      </c>
      <c r="T91" s="341"/>
      <c r="U91" s="338"/>
      <c r="V91" s="274">
        <f>'Cage 32'!$H$13</f>
        <v>0</v>
      </c>
      <c r="W91" s="343"/>
      <c r="X91" s="345"/>
      <c r="Y91" s="274">
        <f>'Cage 32'!$P$13</f>
        <v>0</v>
      </c>
      <c r="Z91" s="347"/>
      <c r="AA91" s="329"/>
      <c r="AB91" s="274">
        <f>'Cage 32'!$P$25</f>
        <v>0</v>
      </c>
    </row>
    <row r="92" spans="1:28" ht="18.600000000000001" thickBot="1" x14ac:dyDescent="0.35">
      <c r="A92" s="350"/>
      <c r="B92" s="335"/>
      <c r="C92" s="336"/>
      <c r="D92" s="339"/>
      <c r="E92" s="277">
        <f>'Cage 15'!$I$13</f>
        <v>0</v>
      </c>
      <c r="F92" s="342"/>
      <c r="G92" s="339"/>
      <c r="H92" s="275">
        <f>'Cage 15'!$I$25</f>
        <v>0</v>
      </c>
      <c r="I92" s="344"/>
      <c r="J92" s="346"/>
      <c r="K92" s="275">
        <f>'Cage 15'!$Q$13</f>
        <v>0</v>
      </c>
      <c r="L92" s="348"/>
      <c r="M92" s="330"/>
      <c r="N92" s="275">
        <f>'Cage 15'!$Q$25</f>
        <v>0</v>
      </c>
      <c r="O92" s="350"/>
      <c r="P92" s="335"/>
      <c r="Q92" s="336"/>
      <c r="R92" s="339"/>
      <c r="S92" s="277">
        <f>'Cage 32'!$I$13</f>
        <v>0</v>
      </c>
      <c r="T92" s="342"/>
      <c r="U92" s="339"/>
      <c r="V92" s="277">
        <f>'Cage 32'!$I$25</f>
        <v>0</v>
      </c>
      <c r="W92" s="344"/>
      <c r="X92" s="346"/>
      <c r="Y92" s="275">
        <f>'Cage 32'!$Q$13</f>
        <v>0</v>
      </c>
      <c r="Z92" s="348"/>
      <c r="AA92" s="330"/>
      <c r="AB92" s="275">
        <f>'Cage 32'!$Q$25</f>
        <v>0</v>
      </c>
    </row>
    <row r="93" spans="1:28" ht="18" x14ac:dyDescent="0.3">
      <c r="A93" s="349" t="s">
        <v>118</v>
      </c>
      <c r="B93" s="331" t="str">
        <f>'Cage 16'!$D$8</f>
        <v/>
      </c>
      <c r="C93" s="332"/>
      <c r="D93" s="337" t="str">
        <f>'Cage 16'!$I$8</f>
        <v/>
      </c>
      <c r="E93" s="278">
        <f>'Cage 16'!$D$13</f>
        <v>0</v>
      </c>
      <c r="F93" s="340" t="str">
        <f>'Cage 16'!$D$20</f>
        <v/>
      </c>
      <c r="G93" s="337" t="str">
        <f>'Cage 16'!$I$20</f>
        <v/>
      </c>
      <c r="H93" s="276">
        <f>'Cage 16'!$D$25</f>
        <v>0</v>
      </c>
      <c r="I93" s="343" t="str">
        <f>'Cage 16'!$L$8</f>
        <v/>
      </c>
      <c r="J93" s="345" t="str">
        <f>'Cage 16'!$Q$8</f>
        <v/>
      </c>
      <c r="K93" s="276">
        <f>'Cage 16'!$L$13</f>
        <v>0</v>
      </c>
      <c r="L93" s="347" t="str">
        <f>'Cage 16'!$L$20</f>
        <v/>
      </c>
      <c r="M93" s="329" t="str">
        <f>'Cage 16'!$Q$20</f>
        <v/>
      </c>
      <c r="N93" s="276">
        <f>'Cage 16'!$L$25</f>
        <v>0</v>
      </c>
      <c r="O93" s="349" t="s">
        <v>135</v>
      </c>
      <c r="P93" s="331" t="str">
        <f>'Cage 33'!$D$8</f>
        <v/>
      </c>
      <c r="Q93" s="332"/>
      <c r="R93" s="337" t="str">
        <f>'Cage 33'!$I$8</f>
        <v/>
      </c>
      <c r="S93" s="278">
        <f>'Cage 33'!$D$13</f>
        <v>0</v>
      </c>
      <c r="T93" s="340" t="str">
        <f>'Cage 33'!$D$20</f>
        <v/>
      </c>
      <c r="U93" s="337" t="str">
        <f>'Cage 33'!$I$20</f>
        <v/>
      </c>
      <c r="V93" s="276">
        <f>'Cage 33'!$D$25</f>
        <v>0</v>
      </c>
      <c r="W93" s="343" t="str">
        <f>'Cage 33'!$L$8</f>
        <v/>
      </c>
      <c r="X93" s="345" t="str">
        <f>'Cage 33'!$Q$8</f>
        <v/>
      </c>
      <c r="Y93" s="276">
        <f>'Cage 33'!$L$13</f>
        <v>0</v>
      </c>
      <c r="Z93" s="347" t="str">
        <f>'Cage 33'!$L$20</f>
        <v/>
      </c>
      <c r="AA93" s="329" t="str">
        <f>'Cage 33'!$Q$20</f>
        <v/>
      </c>
      <c r="AB93" s="276">
        <f>'Cage 33'!$L$25</f>
        <v>0</v>
      </c>
    </row>
    <row r="94" spans="1:28" ht="18" x14ac:dyDescent="0.3">
      <c r="A94" s="349"/>
      <c r="B94" s="333"/>
      <c r="C94" s="334"/>
      <c r="D94" s="338"/>
      <c r="E94" s="274">
        <f>'Cage 16'!$E$13</f>
        <v>0</v>
      </c>
      <c r="F94" s="341"/>
      <c r="G94" s="338"/>
      <c r="H94" s="274">
        <f>'Cage 16'!$E$25</f>
        <v>0</v>
      </c>
      <c r="I94" s="343"/>
      <c r="J94" s="345"/>
      <c r="K94" s="274">
        <f>'Cage 16'!$M$13</f>
        <v>0</v>
      </c>
      <c r="L94" s="347"/>
      <c r="M94" s="329"/>
      <c r="N94" s="274">
        <f>'Cage 16'!$M$25</f>
        <v>0</v>
      </c>
      <c r="O94" s="349"/>
      <c r="P94" s="333"/>
      <c r="Q94" s="334"/>
      <c r="R94" s="338"/>
      <c r="S94" s="274">
        <f>'Cage 33'!$E$13</f>
        <v>0</v>
      </c>
      <c r="T94" s="341"/>
      <c r="U94" s="338"/>
      <c r="V94" s="274">
        <f>'Cage 33'!$E$25</f>
        <v>0</v>
      </c>
      <c r="W94" s="343"/>
      <c r="X94" s="345"/>
      <c r="Y94" s="274">
        <f>'Cage 33'!$M$13</f>
        <v>0</v>
      </c>
      <c r="Z94" s="347"/>
      <c r="AA94" s="329"/>
      <c r="AB94" s="274">
        <f>'Cage 33'!$M$25</f>
        <v>0</v>
      </c>
    </row>
    <row r="95" spans="1:28" ht="18" x14ac:dyDescent="0.3">
      <c r="A95" s="349"/>
      <c r="B95" s="333"/>
      <c r="C95" s="334"/>
      <c r="D95" s="338"/>
      <c r="E95" s="274">
        <f>'Cage 16'!$F$13</f>
        <v>0</v>
      </c>
      <c r="F95" s="341"/>
      <c r="G95" s="338"/>
      <c r="H95" s="274">
        <f>'Cage 16'!$F$25</f>
        <v>0</v>
      </c>
      <c r="I95" s="343"/>
      <c r="J95" s="345"/>
      <c r="K95" s="274">
        <f>'Cage 16'!$N$13</f>
        <v>0</v>
      </c>
      <c r="L95" s="347"/>
      <c r="M95" s="329"/>
      <c r="N95" s="274">
        <f>'Cage 16'!$N$25</f>
        <v>0</v>
      </c>
      <c r="O95" s="349"/>
      <c r="P95" s="333"/>
      <c r="Q95" s="334"/>
      <c r="R95" s="338"/>
      <c r="S95" s="274">
        <f>'Cage 33'!$F$13</f>
        <v>0</v>
      </c>
      <c r="T95" s="341"/>
      <c r="U95" s="338"/>
      <c r="V95" s="274">
        <f>'Cage 33'!$F$25</f>
        <v>0</v>
      </c>
      <c r="W95" s="343"/>
      <c r="X95" s="345"/>
      <c r="Y95" s="274">
        <f>'Cage 33'!$N$13</f>
        <v>0</v>
      </c>
      <c r="Z95" s="347"/>
      <c r="AA95" s="329"/>
      <c r="AB95" s="274">
        <f>'Cage 33'!$N$25</f>
        <v>0</v>
      </c>
    </row>
    <row r="96" spans="1:28" ht="18" x14ac:dyDescent="0.3">
      <c r="A96" s="349"/>
      <c r="B96" s="333"/>
      <c r="C96" s="334"/>
      <c r="D96" s="338"/>
      <c r="E96" s="274">
        <f>'Cage 16'!$G$13</f>
        <v>0</v>
      </c>
      <c r="F96" s="341"/>
      <c r="G96" s="338"/>
      <c r="H96" s="274">
        <f>'Cage 16'!$G$25</f>
        <v>0</v>
      </c>
      <c r="I96" s="343"/>
      <c r="J96" s="345"/>
      <c r="K96" s="274">
        <f>'Cage 16'!$O$13</f>
        <v>0</v>
      </c>
      <c r="L96" s="347"/>
      <c r="M96" s="329"/>
      <c r="N96" s="274">
        <f>'Cage 16'!$O$25</f>
        <v>0</v>
      </c>
      <c r="O96" s="349"/>
      <c r="P96" s="333"/>
      <c r="Q96" s="334"/>
      <c r="R96" s="338"/>
      <c r="S96" s="274">
        <f>'Cage 33'!$G$13</f>
        <v>0</v>
      </c>
      <c r="T96" s="341"/>
      <c r="U96" s="338"/>
      <c r="V96" s="274">
        <f>'Cage 33'!$G$25</f>
        <v>0</v>
      </c>
      <c r="W96" s="343"/>
      <c r="X96" s="345"/>
      <c r="Y96" s="274">
        <f>'Cage 33'!$O$13</f>
        <v>0</v>
      </c>
      <c r="Z96" s="347"/>
      <c r="AA96" s="329"/>
      <c r="AB96" s="274">
        <f>'Cage 33'!$O$25</f>
        <v>0</v>
      </c>
    </row>
    <row r="97" spans="1:28" ht="18" x14ac:dyDescent="0.3">
      <c r="A97" s="349"/>
      <c r="B97" s="333"/>
      <c r="C97" s="334"/>
      <c r="D97" s="338"/>
      <c r="E97" s="274">
        <f>'Cage 16'!$H$13</f>
        <v>0</v>
      </c>
      <c r="F97" s="341"/>
      <c r="G97" s="338"/>
      <c r="H97" s="274">
        <f>'Cage 16'!$H$13</f>
        <v>0</v>
      </c>
      <c r="I97" s="343"/>
      <c r="J97" s="345"/>
      <c r="K97" s="274">
        <f>'Cage 16'!$P$13</f>
        <v>0</v>
      </c>
      <c r="L97" s="347"/>
      <c r="M97" s="329"/>
      <c r="N97" s="274">
        <f>'Cage 16'!$P$25</f>
        <v>0</v>
      </c>
      <c r="O97" s="349"/>
      <c r="P97" s="333"/>
      <c r="Q97" s="334"/>
      <c r="R97" s="338"/>
      <c r="S97" s="274">
        <f>'Cage 33'!$H$13</f>
        <v>0</v>
      </c>
      <c r="T97" s="341"/>
      <c r="U97" s="338"/>
      <c r="V97" s="274">
        <f>'Cage 33'!$H$13</f>
        <v>0</v>
      </c>
      <c r="W97" s="343"/>
      <c r="X97" s="345"/>
      <c r="Y97" s="274">
        <f>'Cage 33'!$P$13</f>
        <v>0</v>
      </c>
      <c r="Z97" s="347"/>
      <c r="AA97" s="329"/>
      <c r="AB97" s="274">
        <f>'Cage 33'!$P$25</f>
        <v>0</v>
      </c>
    </row>
    <row r="98" spans="1:28" ht="18.600000000000001" thickBot="1" x14ac:dyDescent="0.35">
      <c r="A98" s="350"/>
      <c r="B98" s="335"/>
      <c r="C98" s="336"/>
      <c r="D98" s="339"/>
      <c r="E98" s="277">
        <f>'Cage 16'!$I$13</f>
        <v>0</v>
      </c>
      <c r="F98" s="342"/>
      <c r="G98" s="339"/>
      <c r="H98" s="275">
        <f>'Cage 16'!$I$25</f>
        <v>0</v>
      </c>
      <c r="I98" s="344"/>
      <c r="J98" s="346"/>
      <c r="K98" s="275">
        <f>'Cage 16'!$Q$13</f>
        <v>0</v>
      </c>
      <c r="L98" s="348"/>
      <c r="M98" s="330"/>
      <c r="N98" s="275">
        <f>'Cage 16'!$Q$25</f>
        <v>0</v>
      </c>
      <c r="O98" s="350"/>
      <c r="P98" s="335"/>
      <c r="Q98" s="336"/>
      <c r="R98" s="339"/>
      <c r="S98" s="277">
        <f>'Cage 33'!$I$13</f>
        <v>0</v>
      </c>
      <c r="T98" s="342"/>
      <c r="U98" s="339"/>
      <c r="V98" s="277">
        <f>'Cage 33'!$I$25</f>
        <v>0</v>
      </c>
      <c r="W98" s="344"/>
      <c r="X98" s="346"/>
      <c r="Y98" s="275">
        <f>'Cage 33'!$Q$13</f>
        <v>0</v>
      </c>
      <c r="Z98" s="348"/>
      <c r="AA98" s="330"/>
      <c r="AB98" s="275">
        <f>'Cage 33'!$Q$25</f>
        <v>0</v>
      </c>
    </row>
    <row r="99" spans="1:28" ht="18" x14ac:dyDescent="0.3">
      <c r="A99" s="349" t="s">
        <v>119</v>
      </c>
      <c r="B99" s="331" t="str">
        <f>'Cage 17'!$D$8</f>
        <v/>
      </c>
      <c r="C99" s="332"/>
      <c r="D99" s="337" t="str">
        <f>'Cage 17'!$I$8</f>
        <v/>
      </c>
      <c r="E99" s="278">
        <f>'Cage 17'!$D$13</f>
        <v>0</v>
      </c>
      <c r="F99" s="340" t="str">
        <f>'Cage 17'!$D$20</f>
        <v/>
      </c>
      <c r="G99" s="337" t="str">
        <f>'Cage 17'!$I$20</f>
        <v/>
      </c>
      <c r="H99" s="276">
        <f>'Cage 17'!$D$25</f>
        <v>0</v>
      </c>
      <c r="I99" s="343" t="str">
        <f>'Cage 17'!$L$8</f>
        <v/>
      </c>
      <c r="J99" s="345" t="str">
        <f>'Cage 17'!$Q$8</f>
        <v/>
      </c>
      <c r="K99" s="276">
        <f>'Cage 17'!$L$13</f>
        <v>0</v>
      </c>
      <c r="L99" s="347" t="str">
        <f>'Cage 17'!$L$20</f>
        <v/>
      </c>
      <c r="M99" s="329" t="str">
        <f>'Cage 17'!$Q$20</f>
        <v/>
      </c>
      <c r="N99" s="276">
        <f>'Cage 17'!$L$25</f>
        <v>0</v>
      </c>
      <c r="O99" s="349" t="s">
        <v>136</v>
      </c>
      <c r="P99" s="331" t="str">
        <f>'Cage 34'!$D$8</f>
        <v/>
      </c>
      <c r="Q99" s="332"/>
      <c r="R99" s="337" t="str">
        <f>'Cage 34'!$I$8</f>
        <v/>
      </c>
      <c r="S99" s="278">
        <f>'Cage 34'!$D$13</f>
        <v>0</v>
      </c>
      <c r="T99" s="340" t="str">
        <f>'Cage 34'!$D$20</f>
        <v/>
      </c>
      <c r="U99" s="337" t="str">
        <f>'Cage 34'!$I$20</f>
        <v/>
      </c>
      <c r="V99" s="276">
        <f>'Cage 34'!$D$25</f>
        <v>0</v>
      </c>
      <c r="W99" s="343" t="str">
        <f>'Cage 34'!$L$8</f>
        <v/>
      </c>
      <c r="X99" s="345" t="str">
        <f>'Cage 34'!$Q$8</f>
        <v/>
      </c>
      <c r="Y99" s="276">
        <f>'Cage 34'!$L$13</f>
        <v>0</v>
      </c>
      <c r="Z99" s="347" t="str">
        <f>'Cage 34'!$L$20</f>
        <v/>
      </c>
      <c r="AA99" s="329" t="str">
        <f>'Cage 34'!$Q$20</f>
        <v/>
      </c>
      <c r="AB99" s="276">
        <f>'Cage 34'!$L$25</f>
        <v>0</v>
      </c>
    </row>
    <row r="100" spans="1:28" ht="18" x14ac:dyDescent="0.3">
      <c r="A100" s="349"/>
      <c r="B100" s="333"/>
      <c r="C100" s="334"/>
      <c r="D100" s="338"/>
      <c r="E100" s="274">
        <f>'Cage 17'!$E$13</f>
        <v>0</v>
      </c>
      <c r="F100" s="341"/>
      <c r="G100" s="338"/>
      <c r="H100" s="274">
        <f>'Cage 17'!$E$25</f>
        <v>0</v>
      </c>
      <c r="I100" s="343"/>
      <c r="J100" s="345"/>
      <c r="K100" s="274">
        <f>'Cage 17'!$M$13</f>
        <v>0</v>
      </c>
      <c r="L100" s="347"/>
      <c r="M100" s="329"/>
      <c r="N100" s="274">
        <f>'Cage 17'!$M$25</f>
        <v>0</v>
      </c>
      <c r="O100" s="349"/>
      <c r="P100" s="333"/>
      <c r="Q100" s="334"/>
      <c r="R100" s="338"/>
      <c r="S100" s="274">
        <f>'Cage 34'!$E$13</f>
        <v>0</v>
      </c>
      <c r="T100" s="341"/>
      <c r="U100" s="338"/>
      <c r="V100" s="274">
        <f>'Cage 34'!$E$25</f>
        <v>0</v>
      </c>
      <c r="W100" s="343"/>
      <c r="X100" s="345"/>
      <c r="Y100" s="274">
        <f>'Cage 34'!$M$13</f>
        <v>0</v>
      </c>
      <c r="Z100" s="347"/>
      <c r="AA100" s="329"/>
      <c r="AB100" s="274">
        <f>'Cage 34'!$M$25</f>
        <v>0</v>
      </c>
    </row>
    <row r="101" spans="1:28" ht="18" x14ac:dyDescent="0.3">
      <c r="A101" s="349"/>
      <c r="B101" s="333"/>
      <c r="C101" s="334"/>
      <c r="D101" s="338"/>
      <c r="E101" s="274">
        <f>'Cage 17'!$F$13</f>
        <v>0</v>
      </c>
      <c r="F101" s="341"/>
      <c r="G101" s="338"/>
      <c r="H101" s="274">
        <f>'Cage 17'!$F$25</f>
        <v>0</v>
      </c>
      <c r="I101" s="343"/>
      <c r="J101" s="345"/>
      <c r="K101" s="274">
        <f>'Cage 17'!$N$13</f>
        <v>0</v>
      </c>
      <c r="L101" s="347"/>
      <c r="M101" s="329"/>
      <c r="N101" s="274">
        <f>'Cage 17'!$N$25</f>
        <v>0</v>
      </c>
      <c r="O101" s="349"/>
      <c r="P101" s="333"/>
      <c r="Q101" s="334"/>
      <c r="R101" s="338"/>
      <c r="S101" s="274">
        <f>'Cage 34'!$F$13</f>
        <v>0</v>
      </c>
      <c r="T101" s="341"/>
      <c r="U101" s="338"/>
      <c r="V101" s="274">
        <f>'Cage 34'!$F$25</f>
        <v>0</v>
      </c>
      <c r="W101" s="343"/>
      <c r="X101" s="345"/>
      <c r="Y101" s="274">
        <f>'Cage 34'!$N$13</f>
        <v>0</v>
      </c>
      <c r="Z101" s="347"/>
      <c r="AA101" s="329"/>
      <c r="AB101" s="274">
        <f>'Cage 34'!$N$25</f>
        <v>0</v>
      </c>
    </row>
    <row r="102" spans="1:28" ht="18" x14ac:dyDescent="0.3">
      <c r="A102" s="349"/>
      <c r="B102" s="333"/>
      <c r="C102" s="334"/>
      <c r="D102" s="338"/>
      <c r="E102" s="274">
        <f>'Cage 17'!$G$13</f>
        <v>0</v>
      </c>
      <c r="F102" s="341"/>
      <c r="G102" s="338"/>
      <c r="H102" s="274">
        <f>'Cage 17'!$G$25</f>
        <v>0</v>
      </c>
      <c r="I102" s="343"/>
      <c r="J102" s="345"/>
      <c r="K102" s="274">
        <f>'Cage 17'!$O$13</f>
        <v>0</v>
      </c>
      <c r="L102" s="347"/>
      <c r="M102" s="329"/>
      <c r="N102" s="274">
        <f>'Cage 17'!$O$25</f>
        <v>0</v>
      </c>
      <c r="O102" s="349"/>
      <c r="P102" s="333"/>
      <c r="Q102" s="334"/>
      <c r="R102" s="338"/>
      <c r="S102" s="274">
        <f>'Cage 34'!$G$13</f>
        <v>0</v>
      </c>
      <c r="T102" s="341"/>
      <c r="U102" s="338"/>
      <c r="V102" s="274">
        <f>'Cage 34'!$G$25</f>
        <v>0</v>
      </c>
      <c r="W102" s="343"/>
      <c r="X102" s="345"/>
      <c r="Y102" s="274">
        <f>'Cage 34'!$O$13</f>
        <v>0</v>
      </c>
      <c r="Z102" s="347"/>
      <c r="AA102" s="329"/>
      <c r="AB102" s="274">
        <f>'Cage 34'!$O$25</f>
        <v>0</v>
      </c>
    </row>
    <row r="103" spans="1:28" ht="18" x14ac:dyDescent="0.3">
      <c r="A103" s="349"/>
      <c r="B103" s="333"/>
      <c r="C103" s="334"/>
      <c r="D103" s="338"/>
      <c r="E103" s="274">
        <f>'Cage 17'!$H$13</f>
        <v>0</v>
      </c>
      <c r="F103" s="341"/>
      <c r="G103" s="338"/>
      <c r="H103" s="274">
        <f>'Cage 17'!$H$13</f>
        <v>0</v>
      </c>
      <c r="I103" s="343"/>
      <c r="J103" s="345"/>
      <c r="K103" s="274">
        <f>'Cage 17'!$P$13</f>
        <v>0</v>
      </c>
      <c r="L103" s="347"/>
      <c r="M103" s="329"/>
      <c r="N103" s="274">
        <f>'Cage 17'!$P$25</f>
        <v>0</v>
      </c>
      <c r="O103" s="349"/>
      <c r="P103" s="333"/>
      <c r="Q103" s="334"/>
      <c r="R103" s="338"/>
      <c r="S103" s="274">
        <f>'Cage 34'!$H$13</f>
        <v>0</v>
      </c>
      <c r="T103" s="341"/>
      <c r="U103" s="338"/>
      <c r="V103" s="274">
        <f>'Cage 34'!$H$13</f>
        <v>0</v>
      </c>
      <c r="W103" s="343"/>
      <c r="X103" s="345"/>
      <c r="Y103" s="274">
        <f>'Cage 34'!$P$13</f>
        <v>0</v>
      </c>
      <c r="Z103" s="347"/>
      <c r="AA103" s="329"/>
      <c r="AB103" s="274">
        <f>'Cage 34'!$P$25</f>
        <v>0</v>
      </c>
    </row>
    <row r="104" spans="1:28" ht="18.600000000000001" thickBot="1" x14ac:dyDescent="0.35">
      <c r="A104" s="350"/>
      <c r="B104" s="335"/>
      <c r="C104" s="336"/>
      <c r="D104" s="339"/>
      <c r="E104" s="277">
        <f>'Cage 17'!$I$13</f>
        <v>0</v>
      </c>
      <c r="F104" s="342"/>
      <c r="G104" s="339"/>
      <c r="H104" s="277">
        <f>'Cage 17'!$I$25</f>
        <v>0</v>
      </c>
      <c r="I104" s="344"/>
      <c r="J104" s="346"/>
      <c r="K104" s="277">
        <f>'Cage 17'!$Q$13</f>
        <v>0</v>
      </c>
      <c r="L104" s="348"/>
      <c r="M104" s="330"/>
      <c r="N104" s="277">
        <f>'Cage 17'!$Q$25</f>
        <v>0</v>
      </c>
      <c r="O104" s="350"/>
      <c r="P104" s="335"/>
      <c r="Q104" s="336"/>
      <c r="R104" s="339"/>
      <c r="S104" s="277">
        <f>'Cage 34'!$I$13</f>
        <v>0</v>
      </c>
      <c r="T104" s="342"/>
      <c r="U104" s="339"/>
      <c r="V104" s="277">
        <f>'Cage 34'!$I$25</f>
        <v>0</v>
      </c>
      <c r="W104" s="344"/>
      <c r="X104" s="346"/>
      <c r="Y104" s="277">
        <f>'Cage 34'!$Q$13</f>
        <v>0</v>
      </c>
      <c r="Z104" s="348"/>
      <c r="AA104" s="330"/>
      <c r="AB104" s="277">
        <f>'Cage 34'!$Q$25</f>
        <v>0</v>
      </c>
    </row>
    <row r="106" spans="1:28" x14ac:dyDescent="0.3">
      <c r="K106" s="259"/>
    </row>
    <row r="107" spans="1:28" x14ac:dyDescent="0.3">
      <c r="K107" s="259"/>
    </row>
  </sheetData>
  <sheetProtection sheet="1" formatRows="0" insertColumns="0" insertRows="0" selectLockedCells="1" selectUnlockedCells="1"/>
  <autoFilter ref="A2:N2" xr:uid="{D6C7B772-B545-4315-8545-FF10F9397DE6}"/>
  <mergeCells count="314">
    <mergeCell ref="L9:L14"/>
    <mergeCell ref="L15:L20"/>
    <mergeCell ref="L21:L26"/>
    <mergeCell ref="L27:L32"/>
    <mergeCell ref="J9:J14"/>
    <mergeCell ref="J15:J20"/>
    <mergeCell ref="J21:J26"/>
    <mergeCell ref="J27:J32"/>
    <mergeCell ref="B1:E1"/>
    <mergeCell ref="F1:H1"/>
    <mergeCell ref="I1:K1"/>
    <mergeCell ref="L1:N1"/>
    <mergeCell ref="M3:M8"/>
    <mergeCell ref="J3:J8"/>
    <mergeCell ref="G3:G8"/>
    <mergeCell ref="F3:F8"/>
    <mergeCell ref="M9:M14"/>
    <mergeCell ref="I3:I8"/>
    <mergeCell ref="I9:I14"/>
    <mergeCell ref="F45:F50"/>
    <mergeCell ref="G9:G14"/>
    <mergeCell ref="G15:G20"/>
    <mergeCell ref="G21:G26"/>
    <mergeCell ref="G27:G32"/>
    <mergeCell ref="A21:A26"/>
    <mergeCell ref="B21:C26"/>
    <mergeCell ref="D21:D26"/>
    <mergeCell ref="A27:A32"/>
    <mergeCell ref="B27:C32"/>
    <mergeCell ref="D27:D32"/>
    <mergeCell ref="F9:F14"/>
    <mergeCell ref="A9:A14"/>
    <mergeCell ref="A15:A20"/>
    <mergeCell ref="A39:A44"/>
    <mergeCell ref="B39:C44"/>
    <mergeCell ref="D39:D44"/>
    <mergeCell ref="F39:F44"/>
    <mergeCell ref="G39:G44"/>
    <mergeCell ref="A45:A50"/>
    <mergeCell ref="B45:C50"/>
    <mergeCell ref="D45:D50"/>
    <mergeCell ref="G45:G50"/>
    <mergeCell ref="A33:A38"/>
    <mergeCell ref="B33:C38"/>
    <mergeCell ref="D33:D38"/>
    <mergeCell ref="F33:F38"/>
    <mergeCell ref="G33:G38"/>
    <mergeCell ref="P1:S1"/>
    <mergeCell ref="A3:A8"/>
    <mergeCell ref="B3:C8"/>
    <mergeCell ref="D3:D8"/>
    <mergeCell ref="B9:C14"/>
    <mergeCell ref="D9:D14"/>
    <mergeCell ref="F15:F20"/>
    <mergeCell ref="F21:F26"/>
    <mergeCell ref="F27:F32"/>
    <mergeCell ref="B15:C20"/>
    <mergeCell ref="D15:D20"/>
    <mergeCell ref="I15:I20"/>
    <mergeCell ref="I21:I26"/>
    <mergeCell ref="I27:I32"/>
    <mergeCell ref="I33:I38"/>
    <mergeCell ref="M15:M20"/>
    <mergeCell ref="M21:M26"/>
    <mergeCell ref="M27:M32"/>
    <mergeCell ref="L3:L8"/>
    <mergeCell ref="J33:J38"/>
    <mergeCell ref="T1:V1"/>
    <mergeCell ref="W1:Y1"/>
    <mergeCell ref="Z1:AB1"/>
    <mergeCell ref="O3:O8"/>
    <mergeCell ref="P3:Q8"/>
    <mergeCell ref="R3:R8"/>
    <mergeCell ref="T3:T8"/>
    <mergeCell ref="U3:U8"/>
    <mergeCell ref="W3:W8"/>
    <mergeCell ref="X3:X8"/>
    <mergeCell ref="Z3:Z8"/>
    <mergeCell ref="AA3:AA8"/>
    <mergeCell ref="W9:W14"/>
    <mergeCell ref="X9:X14"/>
    <mergeCell ref="Z9:Z14"/>
    <mergeCell ref="AA9:AA14"/>
    <mergeCell ref="O15:O20"/>
    <mergeCell ref="P15:Q20"/>
    <mergeCell ref="R15:R20"/>
    <mergeCell ref="T15:T20"/>
    <mergeCell ref="U15:U20"/>
    <mergeCell ref="W15:W20"/>
    <mergeCell ref="X15:X20"/>
    <mergeCell ref="Z15:Z20"/>
    <mergeCell ref="AA15:AA20"/>
    <mergeCell ref="O9:O14"/>
    <mergeCell ref="P9:Q14"/>
    <mergeCell ref="R9:R14"/>
    <mergeCell ref="T9:T14"/>
    <mergeCell ref="U9:U14"/>
    <mergeCell ref="W21:W26"/>
    <mergeCell ref="X21:X26"/>
    <mergeCell ref="Z21:Z26"/>
    <mergeCell ref="AA21:AA26"/>
    <mergeCell ref="O27:O32"/>
    <mergeCell ref="P27:Q32"/>
    <mergeCell ref="R27:R32"/>
    <mergeCell ref="T27:T32"/>
    <mergeCell ref="U27:U32"/>
    <mergeCell ref="W27:W32"/>
    <mergeCell ref="X27:X32"/>
    <mergeCell ref="Z27:Z32"/>
    <mergeCell ref="AA27:AA32"/>
    <mergeCell ref="O21:O26"/>
    <mergeCell ref="P21:Q26"/>
    <mergeCell ref="R21:R26"/>
    <mergeCell ref="T21:T26"/>
    <mergeCell ref="U21:U26"/>
    <mergeCell ref="L33:L38"/>
    <mergeCell ref="M33:M38"/>
    <mergeCell ref="O39:O44"/>
    <mergeCell ref="P39:Q44"/>
    <mergeCell ref="AA45:AA50"/>
    <mergeCell ref="O33:O38"/>
    <mergeCell ref="P33:Q38"/>
    <mergeCell ref="R33:R38"/>
    <mergeCell ref="T33:T38"/>
    <mergeCell ref="U33:U38"/>
    <mergeCell ref="W33:W38"/>
    <mergeCell ref="X33:X38"/>
    <mergeCell ref="Z33:Z38"/>
    <mergeCell ref="AA33:AA38"/>
    <mergeCell ref="R39:R44"/>
    <mergeCell ref="T39:T44"/>
    <mergeCell ref="U39:U44"/>
    <mergeCell ref="W39:W44"/>
    <mergeCell ref="X39:X44"/>
    <mergeCell ref="Z39:Z44"/>
    <mergeCell ref="AA39:AA44"/>
    <mergeCell ref="I39:I44"/>
    <mergeCell ref="U51:U56"/>
    <mergeCell ref="W51:W56"/>
    <mergeCell ref="I51:I56"/>
    <mergeCell ref="J51:J56"/>
    <mergeCell ref="L51:L56"/>
    <mergeCell ref="M51:M56"/>
    <mergeCell ref="O51:O56"/>
    <mergeCell ref="W45:W50"/>
    <mergeCell ref="J39:J44"/>
    <mergeCell ref="L39:L44"/>
    <mergeCell ref="M39:M44"/>
    <mergeCell ref="O45:O50"/>
    <mergeCell ref="P45:Q50"/>
    <mergeCell ref="R45:R50"/>
    <mergeCell ref="T45:T50"/>
    <mergeCell ref="U45:U50"/>
    <mergeCell ref="G51:G56"/>
    <mergeCell ref="U57:U62"/>
    <mergeCell ref="W57:W62"/>
    <mergeCell ref="X57:X62"/>
    <mergeCell ref="Z57:Z62"/>
    <mergeCell ref="I45:I50"/>
    <mergeCell ref="J45:J50"/>
    <mergeCell ref="L45:L50"/>
    <mergeCell ref="M45:M50"/>
    <mergeCell ref="X45:X50"/>
    <mergeCell ref="Z45:Z50"/>
    <mergeCell ref="AA57:AA62"/>
    <mergeCell ref="X51:X56"/>
    <mergeCell ref="Z51:Z56"/>
    <mergeCell ref="AA51:AA56"/>
    <mergeCell ref="A57:A62"/>
    <mergeCell ref="B57:C62"/>
    <mergeCell ref="D57:D62"/>
    <mergeCell ref="F57:F62"/>
    <mergeCell ref="G57:G62"/>
    <mergeCell ref="I57:I62"/>
    <mergeCell ref="J57:J62"/>
    <mergeCell ref="L57:L62"/>
    <mergeCell ref="M57:M62"/>
    <mergeCell ref="O57:O62"/>
    <mergeCell ref="P57:Q62"/>
    <mergeCell ref="R57:R62"/>
    <mergeCell ref="T57:T62"/>
    <mergeCell ref="P51:Q56"/>
    <mergeCell ref="R51:R56"/>
    <mergeCell ref="T51:T56"/>
    <mergeCell ref="A51:A56"/>
    <mergeCell ref="B51:C56"/>
    <mergeCell ref="D51:D56"/>
    <mergeCell ref="F51:F56"/>
    <mergeCell ref="U63:U68"/>
    <mergeCell ref="W63:W68"/>
    <mergeCell ref="I63:I68"/>
    <mergeCell ref="J63:J68"/>
    <mergeCell ref="L63:L68"/>
    <mergeCell ref="M63:M68"/>
    <mergeCell ref="O63:O68"/>
    <mergeCell ref="A63:A68"/>
    <mergeCell ref="B63:C68"/>
    <mergeCell ref="D63:D68"/>
    <mergeCell ref="F63:F68"/>
    <mergeCell ref="G63:G68"/>
    <mergeCell ref="U69:U74"/>
    <mergeCell ref="W69:W74"/>
    <mergeCell ref="X69:X74"/>
    <mergeCell ref="Z69:Z74"/>
    <mergeCell ref="AA69:AA74"/>
    <mergeCell ref="X63:X68"/>
    <mergeCell ref="Z63:Z68"/>
    <mergeCell ref="AA63:AA68"/>
    <mergeCell ref="A69:A74"/>
    <mergeCell ref="B69:C74"/>
    <mergeCell ref="D69:D74"/>
    <mergeCell ref="F69:F74"/>
    <mergeCell ref="G69:G74"/>
    <mergeCell ref="I69:I74"/>
    <mergeCell ref="J69:J74"/>
    <mergeCell ref="L69:L74"/>
    <mergeCell ref="M69:M74"/>
    <mergeCell ref="O69:O74"/>
    <mergeCell ref="P69:Q74"/>
    <mergeCell ref="R69:R74"/>
    <mergeCell ref="T69:T74"/>
    <mergeCell ref="P63:Q68"/>
    <mergeCell ref="R63:R68"/>
    <mergeCell ref="T63:T68"/>
    <mergeCell ref="W75:W80"/>
    <mergeCell ref="I75:I80"/>
    <mergeCell ref="J75:J80"/>
    <mergeCell ref="L75:L80"/>
    <mergeCell ref="M75:M80"/>
    <mergeCell ref="O75:O80"/>
    <mergeCell ref="A75:A80"/>
    <mergeCell ref="B75:C80"/>
    <mergeCell ref="D75:D80"/>
    <mergeCell ref="F75:F80"/>
    <mergeCell ref="G75:G80"/>
    <mergeCell ref="W81:W86"/>
    <mergeCell ref="X81:X86"/>
    <mergeCell ref="Z81:Z86"/>
    <mergeCell ref="AA81:AA86"/>
    <mergeCell ref="X75:X80"/>
    <mergeCell ref="Z75:Z80"/>
    <mergeCell ref="AA75:AA80"/>
    <mergeCell ref="A81:A86"/>
    <mergeCell ref="B81:C86"/>
    <mergeCell ref="D81:D86"/>
    <mergeCell ref="F81:F86"/>
    <mergeCell ref="G81:G86"/>
    <mergeCell ref="I81:I86"/>
    <mergeCell ref="J81:J86"/>
    <mergeCell ref="L81:L86"/>
    <mergeCell ref="M81:M86"/>
    <mergeCell ref="O81:O86"/>
    <mergeCell ref="P81:Q86"/>
    <mergeCell ref="R81:R86"/>
    <mergeCell ref="T81:T86"/>
    <mergeCell ref="P75:Q80"/>
    <mergeCell ref="R75:R80"/>
    <mergeCell ref="T75:T80"/>
    <mergeCell ref="U75:U80"/>
    <mergeCell ref="L87:L92"/>
    <mergeCell ref="M87:M92"/>
    <mergeCell ref="O87:O92"/>
    <mergeCell ref="A87:A92"/>
    <mergeCell ref="B87:C92"/>
    <mergeCell ref="D87:D92"/>
    <mergeCell ref="F87:F92"/>
    <mergeCell ref="G87:G92"/>
    <mergeCell ref="U81:U86"/>
    <mergeCell ref="AA93:AA98"/>
    <mergeCell ref="X87:X92"/>
    <mergeCell ref="Z87:Z92"/>
    <mergeCell ref="AA87:AA92"/>
    <mergeCell ref="A93:A98"/>
    <mergeCell ref="B93:C98"/>
    <mergeCell ref="D93:D98"/>
    <mergeCell ref="F93:F98"/>
    <mergeCell ref="G93:G98"/>
    <mergeCell ref="I93:I98"/>
    <mergeCell ref="J93:J98"/>
    <mergeCell ref="L93:L98"/>
    <mergeCell ref="M93:M98"/>
    <mergeCell ref="O93:O98"/>
    <mergeCell ref="P93:Q98"/>
    <mergeCell ref="R93:R98"/>
    <mergeCell ref="T93:T98"/>
    <mergeCell ref="P87:Q92"/>
    <mergeCell ref="R87:R92"/>
    <mergeCell ref="T87:T92"/>
    <mergeCell ref="U87:U92"/>
    <mergeCell ref="W87:W92"/>
    <mergeCell ref="I87:I92"/>
    <mergeCell ref="J87:J92"/>
    <mergeCell ref="A99:A104"/>
    <mergeCell ref="B99:C104"/>
    <mergeCell ref="D99:D104"/>
    <mergeCell ref="F99:F104"/>
    <mergeCell ref="G99:G104"/>
    <mergeCell ref="U93:U98"/>
    <mergeCell ref="W93:W98"/>
    <mergeCell ref="X93:X98"/>
    <mergeCell ref="Z93:Z98"/>
    <mergeCell ref="X99:X104"/>
    <mergeCell ref="Z99:Z104"/>
    <mergeCell ref="AA99:AA104"/>
    <mergeCell ref="P99:Q104"/>
    <mergeCell ref="R99:R104"/>
    <mergeCell ref="T99:T104"/>
    <mergeCell ref="U99:U104"/>
    <mergeCell ref="W99:W104"/>
    <mergeCell ref="I99:I104"/>
    <mergeCell ref="J99:J104"/>
    <mergeCell ref="L99:L104"/>
    <mergeCell ref="M99:M104"/>
    <mergeCell ref="O99:O10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thickBot="1" x14ac:dyDescent="0.3">
      <c r="L34" s="246"/>
      <c r="M34" s="247"/>
      <c r="N34" s="247"/>
      <c r="O34" s="247"/>
      <c r="P34" s="234"/>
      <c r="Q34" s="235"/>
    </row>
    <row r="35" spans="2:17" ht="16.05" customHeight="1" thickTop="1" x14ac:dyDescent="0.25">
      <c r="L35" s="226"/>
      <c r="M35" s="226"/>
      <c r="N35" s="248"/>
      <c r="O35" s="249"/>
    </row>
    <row r="36" spans="2:17" ht="16.05" customHeight="1" x14ac:dyDescent="0.25">
      <c r="L36" s="226"/>
      <c r="M36" s="226"/>
      <c r="N36" s="250"/>
      <c r="O36" s="251"/>
    </row>
    <row r="37" spans="2:17" ht="16.05" customHeight="1" x14ac:dyDescent="0.25">
      <c r="L37" s="226"/>
      <c r="M37" s="226"/>
      <c r="N37" s="226"/>
      <c r="O37" s="251"/>
    </row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19:Q19"/>
    <mergeCell ref="D20:E20"/>
    <mergeCell ref="L20:M20"/>
    <mergeCell ref="B25:C25"/>
    <mergeCell ref="J25:K25"/>
    <mergeCell ref="B18:B20"/>
    <mergeCell ref="B21:C21"/>
    <mergeCell ref="J21:K21"/>
    <mergeCell ref="B22:B24"/>
    <mergeCell ref="E22:F22"/>
    <mergeCell ref="H22:I22"/>
    <mergeCell ref="J22:J24"/>
    <mergeCell ref="M22:N22"/>
    <mergeCell ref="P22:Q22"/>
    <mergeCell ref="B15:C15"/>
    <mergeCell ref="E15:F15"/>
    <mergeCell ref="J15:K15"/>
    <mergeCell ref="M15:N15"/>
    <mergeCell ref="J18:J20"/>
    <mergeCell ref="D19:E19"/>
    <mergeCell ref="F19:G19"/>
    <mergeCell ref="H19:I19"/>
    <mergeCell ref="L19:M19"/>
    <mergeCell ref="N19:O19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4100" priority="409" timePeriod="today">
      <formula>FLOOR(F7,1)=TODAY()</formula>
    </cfRule>
  </conditionalFormatting>
  <conditionalFormatting sqref="F19">
    <cfRule type="timePeriod" dxfId="4099" priority="408" timePeriod="today">
      <formula>FLOOR(F19,1)=TODAY()</formula>
    </cfRule>
  </conditionalFormatting>
  <conditionalFormatting sqref="D38 G38">
    <cfRule type="timePeriod" dxfId="4098" priority="407" timePeriod="today">
      <formula>FLOOR(D38,1)=TODAY()</formula>
    </cfRule>
  </conditionalFormatting>
  <conditionalFormatting sqref="D49 G49 E44:F44 D42:E42 F41 H41">
    <cfRule type="timePeriod" dxfId="4097" priority="404" timePeriod="today">
      <formula>FLOOR(D41,1)=TODAY()</formula>
    </cfRule>
  </conditionalFormatting>
  <conditionalFormatting sqref="H41:I41">
    <cfRule type="expression" dxfId="4096" priority="403">
      <formula>D41</formula>
    </cfRule>
  </conditionalFormatting>
  <conditionalFormatting sqref="D41">
    <cfRule type="timePeriod" dxfId="4095" priority="402" timePeriod="today">
      <formula>FLOOR(D41,1)=TODAY()</formula>
    </cfRule>
  </conditionalFormatting>
  <conditionalFormatting sqref="N7">
    <cfRule type="timePeriod" dxfId="4094" priority="401" timePeriod="today">
      <formula>FLOOR(N7,1)=TODAY()</formula>
    </cfRule>
  </conditionalFormatting>
  <conditionalFormatting sqref="N19">
    <cfRule type="timePeriod" dxfId="4093" priority="400" timePeriod="today">
      <formula>FLOOR(N19,1)=TODAY()</formula>
    </cfRule>
  </conditionalFormatting>
  <conditionalFormatting sqref="Q20">
    <cfRule type="expression" dxfId="4092" priority="399">
      <formula>O20=(M21+O21+Q21)</formula>
    </cfRule>
  </conditionalFormatting>
  <conditionalFormatting sqref="D7">
    <cfRule type="timePeriod" dxfId="4091" priority="285" timePeriod="today">
      <formula>FLOOR(D7,1)=TODAY()</formula>
    </cfRule>
    <cfRule type="expression" dxfId="4090" priority="389">
      <formula>AND(D7&gt;=TODAY(),D7&lt;=TODAY()+1)</formula>
    </cfRule>
  </conditionalFormatting>
  <conditionalFormatting sqref="D7:E7">
    <cfRule type="expression" dxfId="4089" priority="245">
      <formula>$H7&lt;&gt;""</formula>
    </cfRule>
    <cfRule type="expression" dxfId="4088" priority="398">
      <formula>AND(TODAY()&gt;=$D$6+4,$H$7&lt;&gt;"")</formula>
    </cfRule>
  </conditionalFormatting>
  <conditionalFormatting sqref="D8:E8">
    <cfRule type="expression" dxfId="4087" priority="388">
      <formula>$I8&lt;&gt;""</formula>
    </cfRule>
    <cfRule type="timePeriod" dxfId="4086" priority="394" timePeriod="today">
      <formula>FLOOR(D8,1)=TODAY()</formula>
    </cfRule>
    <cfRule type="expression" dxfId="4085" priority="395">
      <formula>AND(D8&gt;=TODAY(),D8&lt;=TODAY()+1)</formula>
    </cfRule>
    <cfRule type="expression" dxfId="4084" priority="396">
      <formula>$H$7&lt;&gt;""</formula>
    </cfRule>
    <cfRule type="expression" dxfId="4083" priority="397">
      <formula>($E$9+$G$9+$I$9)=$G$8</formula>
    </cfRule>
  </conditionalFormatting>
  <conditionalFormatting sqref="E10:F10">
    <cfRule type="expression" dxfId="4082" priority="214">
      <formula>AND(SUM(E9,G9,I9)&lt;&gt;0,SUM(E9,G9,I9)=G8)</formula>
    </cfRule>
    <cfRule type="expression" dxfId="4081" priority="390">
      <formula>$H10&lt;&gt;""</formula>
    </cfRule>
    <cfRule type="timePeriod" dxfId="4080" priority="391" timePeriod="today">
      <formula>FLOOR(E10,1)=TODAY()</formula>
    </cfRule>
    <cfRule type="expression" dxfId="4079" priority="392">
      <formula>AND(E10&gt;=TODAY(),E10&lt;=TODAY()+1)</formula>
    </cfRule>
    <cfRule type="expression" dxfId="4078" priority="393">
      <formula>$I$8&lt;&gt;""</formula>
    </cfRule>
  </conditionalFormatting>
  <conditionalFormatting sqref="D12:I12">
    <cfRule type="timePeriod" dxfId="4077" priority="101" timePeriod="tomorrow">
      <formula>FLOOR(D12,1)=TODAY()+1</formula>
    </cfRule>
    <cfRule type="expression" dxfId="4076" priority="102">
      <formula>D$13&lt;&gt;""</formula>
    </cfRule>
    <cfRule type="expression" dxfId="4075" priority="103">
      <formula>D$12&lt;=TODAY()</formula>
    </cfRule>
  </conditionalFormatting>
  <conditionalFormatting sqref="D13:I13">
    <cfRule type="expression" dxfId="4074" priority="151">
      <formula>AND(D11&lt;&gt;"",YEAR($D11)=2019)</formula>
    </cfRule>
    <cfRule type="expression" dxfId="4073" priority="244">
      <formula>AND(D11&lt;&gt;"",YEAR($D11)=2020)</formula>
    </cfRule>
    <cfRule type="expression" dxfId="4072" priority="383">
      <formula>AND($D$11&lt;&gt;"",YEAR($D11)=2021)</formula>
    </cfRule>
    <cfRule type="expression" dxfId="4071" priority="384">
      <formula>AND(D11&lt;&gt;"",YEAR($D11)=2022)</formula>
    </cfRule>
    <cfRule type="expression" dxfId="4070" priority="385">
      <formula>AND(D11&lt;&gt;"",YEAR($D11)=2023)</formula>
    </cfRule>
    <cfRule type="expression" dxfId="4069" priority="386">
      <formula>AND(D11&lt;&gt;"",YEAR($D11)=2018)</formula>
    </cfRule>
  </conditionalFormatting>
  <conditionalFormatting sqref="D15">
    <cfRule type="expression" dxfId="4068" priority="118">
      <formula>AND(D15&gt;=TODAY(),D15&lt;=TODAY()+2)</formula>
    </cfRule>
    <cfRule type="expression" dxfId="4067" priority="143">
      <formula>AND(TODAY()&gt;=$H$10+6,TODAY()&lt;=$D$15-2)</formula>
    </cfRule>
  </conditionalFormatting>
  <conditionalFormatting sqref="I15">
    <cfRule type="cellIs" dxfId="4066" priority="293" operator="lessThan">
      <formula>1</formula>
    </cfRule>
  </conditionalFormatting>
  <conditionalFormatting sqref="I15">
    <cfRule type="expression" dxfId="4065" priority="382">
      <formula>IF(AND(E14="",G14="",I14="",(D11:I11)=""),"",IF(E14+G14+I14&lt;&gt;SUM(D11:I11),G15&lt;=TODAY()))</formula>
    </cfRule>
  </conditionalFormatting>
  <conditionalFormatting sqref="H7:I7">
    <cfRule type="expression" dxfId="4064" priority="379">
      <formula>$D8&lt;&gt;""</formula>
    </cfRule>
    <cfRule type="expression" dxfId="4063" priority="380">
      <formula>AND(H7="",D7&lt;&gt;"",D7&lt;=TODAY())</formula>
    </cfRule>
    <cfRule type="timePeriod" dxfId="4062" priority="381" timePeriod="today">
      <formula>FLOOR(H7,1)=TODAY()</formula>
    </cfRule>
  </conditionalFormatting>
  <conditionalFormatting sqref="I8">
    <cfRule type="expression" dxfId="4061" priority="378">
      <formula>G8=(E9+G9+I9)</formula>
    </cfRule>
  </conditionalFormatting>
  <conditionalFormatting sqref="H10">
    <cfRule type="expression" dxfId="4060" priority="374">
      <formula>(E9+G9+I9)=G8</formula>
    </cfRule>
  </conditionalFormatting>
  <conditionalFormatting sqref="H10:I10">
    <cfRule type="expression" dxfId="4059" priority="375">
      <formula>AND(H10="",E10&lt;&gt;"",E10&lt;=TODAY())</formula>
    </cfRule>
    <cfRule type="notContainsBlanks" dxfId="4058" priority="376">
      <formula>LEN(TRIM(H10))&gt;0</formula>
    </cfRule>
    <cfRule type="expression" dxfId="4057" priority="377">
      <formula>E10=TODAY()</formula>
    </cfRule>
  </conditionalFormatting>
  <conditionalFormatting sqref="D19">
    <cfRule type="timePeriod" dxfId="4056" priority="283" timePeriod="today">
      <formula>FLOOR(D19,1)=TODAY()</formula>
    </cfRule>
    <cfRule type="expression" dxfId="4055" priority="361">
      <formula>AND(D19&gt;=TODAY(),D19&lt;=TODAY()+1)</formula>
    </cfRule>
  </conditionalFormatting>
  <conditionalFormatting sqref="D19:E19">
    <cfRule type="expression" dxfId="4054" priority="275">
      <formula>$H19&lt;&gt;""</formula>
    </cfRule>
    <cfRule type="expression" dxfId="4053" priority="369">
      <formula>AND(TODAY()&gt;=$D$18+4,$H$19&lt;&gt;"")</formula>
    </cfRule>
  </conditionalFormatting>
  <conditionalFormatting sqref="D20">
    <cfRule type="expression" dxfId="4052" priority="368">
      <formula>AND(D20&gt;=TODAY(),D20&lt;=TODAY()+1)</formula>
    </cfRule>
  </conditionalFormatting>
  <conditionalFormatting sqref="D20:E20">
    <cfRule type="expression" dxfId="4051" priority="366">
      <formula>$I20&lt;&gt;""</formula>
    </cfRule>
    <cfRule type="timePeriod" dxfId="4050" priority="367" timePeriod="today">
      <formula>FLOOR(D20,1)=TODAY()</formula>
    </cfRule>
    <cfRule type="expression" dxfId="4049" priority="370">
      <formula>$H$19&lt;&gt;""</formula>
    </cfRule>
    <cfRule type="expression" dxfId="4048" priority="371">
      <formula>($E$21+$G$21+$I$21)=$G$20</formula>
    </cfRule>
  </conditionalFormatting>
  <conditionalFormatting sqref="E22:F22">
    <cfRule type="expression" dxfId="4047" priority="292">
      <formula>AND(SUM(E21,G21,I21)&lt;&gt;0,SUM(E21,G21,I21)=G20)</formula>
    </cfRule>
    <cfRule type="expression" dxfId="4046" priority="362">
      <formula>$H22&lt;&gt;""</formula>
    </cfRule>
    <cfRule type="timePeriod" dxfId="4045" priority="363" timePeriod="today">
      <formula>FLOOR(E22,1)=TODAY()</formula>
    </cfRule>
    <cfRule type="expression" dxfId="4044" priority="364">
      <formula>AND(E22&gt;=TODAY(),E22&lt;=TODAY()+1)</formula>
    </cfRule>
    <cfRule type="expression" dxfId="4043" priority="365">
      <formula>$I$20&lt;&gt;""</formula>
    </cfRule>
  </conditionalFormatting>
  <conditionalFormatting sqref="D24:I24">
    <cfRule type="timePeriod" dxfId="4042" priority="125" timePeriod="tomorrow">
      <formula>FLOOR(D24,1)=TODAY()+1</formula>
    </cfRule>
    <cfRule type="expression" dxfId="4041" priority="130">
      <formula>D$24&lt;=TODAY()</formula>
    </cfRule>
  </conditionalFormatting>
  <conditionalFormatting sqref="D24:I24">
    <cfRule type="expression" dxfId="4040" priority="95">
      <formula>D$25&lt;&gt;""</formula>
    </cfRule>
  </conditionalFormatting>
  <conditionalFormatting sqref="D25:I25">
    <cfRule type="expression" dxfId="4039" priority="182">
      <formula>AND(D23&lt;&gt;"",YEAR($D23)=2018)</formula>
    </cfRule>
    <cfRule type="expression" dxfId="4038" priority="249">
      <formula>AND(D23&lt;&gt;"",YEAR($D23)=2019)</formula>
    </cfRule>
    <cfRule type="expression" dxfId="4037" priority="356">
      <formula>AND(D23&lt;&gt;"",YEAR($D23)=2020)</formula>
    </cfRule>
    <cfRule type="expression" dxfId="4036" priority="357">
      <formula>AND(D23&lt;&gt;"",YEAR($D23)=2021)</formula>
    </cfRule>
    <cfRule type="expression" dxfId="4035" priority="358">
      <formula>AND(D23&lt;&gt;"",YEAR($D23)=2022)</formula>
    </cfRule>
    <cfRule type="expression" dxfId="4034" priority="359">
      <formula>AND(D23&lt;&gt;"",YEAR($D23)=2023)</formula>
    </cfRule>
  </conditionalFormatting>
  <conditionalFormatting sqref="D27">
    <cfRule type="expression" dxfId="4033" priority="116">
      <formula>AND(D27&gt;=TODAY(),D27&lt;=TODAY()+2)</formula>
    </cfRule>
    <cfRule type="expression" dxfId="4032" priority="127">
      <formula>AND(TODAY()&gt;=$H$22+6,TODAY()&lt;=$D$27-2)</formula>
    </cfRule>
  </conditionalFormatting>
  <conditionalFormatting sqref="H19">
    <cfRule type="timePeriod" dxfId="4031" priority="354" timePeriod="today">
      <formula>FLOOR(H19,1)=TODAY()</formula>
    </cfRule>
  </conditionalFormatting>
  <conditionalFormatting sqref="H19:I19">
    <cfRule type="expression" dxfId="4030" priority="352">
      <formula>$D20&lt;&gt;""</formula>
    </cfRule>
    <cfRule type="expression" dxfId="4029" priority="353">
      <formula>AND(H19="",D19&lt;&gt;"",D19&lt;=TODAY())</formula>
    </cfRule>
  </conditionalFormatting>
  <conditionalFormatting sqref="I20">
    <cfRule type="expression" dxfId="4028" priority="351">
      <formula>G20=(E21+G21+I21)</formula>
    </cfRule>
  </conditionalFormatting>
  <conditionalFormatting sqref="H22:I22">
    <cfRule type="expression" dxfId="4027" priority="347">
      <formula>(E21+G21+I21)=G20</formula>
    </cfRule>
    <cfRule type="expression" dxfId="4026" priority="348">
      <formula>AND(H22="",E22&lt;&gt;"",E22&lt;=TODAY())</formula>
    </cfRule>
    <cfRule type="notContainsBlanks" dxfId="4025" priority="349">
      <formula>LEN(TRIM(H22))&gt;0</formula>
    </cfRule>
    <cfRule type="expression" dxfId="4024" priority="350">
      <formula>E22=TODAY()</formula>
    </cfRule>
  </conditionalFormatting>
  <conditionalFormatting sqref="I27">
    <cfRule type="cellIs" dxfId="4023" priority="345" operator="lessThan">
      <formula>1</formula>
    </cfRule>
  </conditionalFormatting>
  <conditionalFormatting sqref="I27">
    <cfRule type="expression" dxfId="4022" priority="346">
      <formula>IF(AND(E26="",G26="",I26="",(D23:I23)=""),"",IF(E26+G26+I26&lt;&gt;SUM(D23:I23),G27&lt;=TODAY()))</formula>
    </cfRule>
  </conditionalFormatting>
  <conditionalFormatting sqref="L7">
    <cfRule type="timePeriod" dxfId="4021" priority="282" timePeriod="today">
      <formula>FLOOR(L7,1)=TODAY()</formula>
    </cfRule>
    <cfRule type="expression" dxfId="4020" priority="291">
      <formula>AND(L7&gt;=TODAY(),L7&lt;=TODAY()+1)</formula>
    </cfRule>
  </conditionalFormatting>
  <conditionalFormatting sqref="L7:M7">
    <cfRule type="expression" dxfId="4019" priority="276">
      <formula>$P7&lt;&gt;""</formula>
    </cfRule>
    <cfRule type="expression" dxfId="4018" priority="341">
      <formula>AND(TODAY()&gt;=$L$6+4,$P$7&lt;&gt;"")</formula>
    </cfRule>
  </conditionalFormatting>
  <conditionalFormatting sqref="L8">
    <cfRule type="expression" dxfId="4017" priority="340">
      <formula>AND(L8&gt;=TODAY(),L8&lt;=TODAY()+1)</formula>
    </cfRule>
  </conditionalFormatting>
  <conditionalFormatting sqref="L8:M8">
    <cfRule type="expression" dxfId="4016" priority="338">
      <formula>$Q$8&lt;&gt;""</formula>
    </cfRule>
    <cfRule type="timePeriod" dxfId="4015" priority="339" timePeriod="today">
      <formula>FLOOR(L8,1)=TODAY()</formula>
    </cfRule>
    <cfRule type="expression" dxfId="4014" priority="342">
      <formula>$P$7&lt;&gt;""</formula>
    </cfRule>
    <cfRule type="expression" dxfId="4013" priority="343">
      <formula>($M$9+$O$9+$Q$9)=$O$8</formula>
    </cfRule>
  </conditionalFormatting>
  <conditionalFormatting sqref="M10:N10">
    <cfRule type="expression" dxfId="4012" priority="289">
      <formula>"ET(SOMME(M8;O8;Q8)&lt;&gt;0;SOMME(M8;O8;Q9)=O7)  "</formula>
    </cfRule>
    <cfRule type="expression" dxfId="4011" priority="334">
      <formula>$P10&lt;&gt;""</formula>
    </cfRule>
    <cfRule type="timePeriod" dxfId="4010" priority="335" timePeriod="today">
      <formula>FLOOR(M10,1)=TODAY()</formula>
    </cfRule>
    <cfRule type="expression" dxfId="4009" priority="336">
      <formula>AND(M10&gt;=TODAY(),M10&lt;=TODAY()+1)</formula>
    </cfRule>
    <cfRule type="expression" dxfId="4008" priority="337">
      <formula>$Q$8&lt;&gt;""</formula>
    </cfRule>
  </conditionalFormatting>
  <conditionalFormatting sqref="L13:Q13">
    <cfRule type="expression" dxfId="4007" priority="171">
      <formula>AND(L11&lt;&gt;"",YEAR($L11)=2018)</formula>
    </cfRule>
    <cfRule type="expression" dxfId="4006" priority="231">
      <formula>AND(L11&lt;&gt;"",YEAR($L11)=2019)</formula>
    </cfRule>
    <cfRule type="expression" dxfId="4005" priority="330">
      <formula>AND(L11&lt;&gt;"",YEAR($L11)=2020)</formula>
    </cfRule>
    <cfRule type="expression" dxfId="4004" priority="331">
      <formula>AND(L11&lt;&gt;"",YEAR($L11)=2021)</formula>
    </cfRule>
    <cfRule type="expression" dxfId="4003" priority="332">
      <formula>AND(L11&lt;&gt;"",YEAR($L11)=2022)</formula>
    </cfRule>
    <cfRule type="expression" dxfId="4002" priority="333">
      <formula>AND(L11&lt;&gt;"",YEAR($L11)=2023)</formula>
    </cfRule>
  </conditionalFormatting>
  <conditionalFormatting sqref="L15">
    <cfRule type="expression" dxfId="4001" priority="117">
      <formula>AND(L15&gt;=TODAY(),L15&lt;=TODAY()+2)</formula>
    </cfRule>
    <cfRule type="expression" dxfId="4000" priority="131">
      <formula>AND(TODAY()&gt;=$P$10+6,TODAY()&lt;=$L$15-2)</formula>
    </cfRule>
  </conditionalFormatting>
  <conditionalFormatting sqref="P7">
    <cfRule type="timePeriod" dxfId="3999" priority="328" timePeriod="today">
      <formula>FLOOR(P7,1)=TODAY()</formula>
    </cfRule>
  </conditionalFormatting>
  <conditionalFormatting sqref="P7:Q7">
    <cfRule type="expression" dxfId="3998" priority="326">
      <formula>$L8&lt;&gt;""</formula>
    </cfRule>
    <cfRule type="expression" dxfId="3997" priority="327">
      <formula>AND(P7="",L7&lt;&gt;"",L7&lt;=TODAY())</formula>
    </cfRule>
  </conditionalFormatting>
  <conditionalFormatting sqref="Q8">
    <cfRule type="expression" dxfId="3996" priority="325">
      <formula>O8=(M9+O9+Q9)</formula>
    </cfRule>
  </conditionalFormatting>
  <conditionalFormatting sqref="P10:Q10">
    <cfRule type="expression" dxfId="3995" priority="321">
      <formula>(M9+O9+Q9)=O8</formula>
    </cfRule>
    <cfRule type="expression" dxfId="3994" priority="322">
      <formula>AND(P10="",M10&lt;&gt;"",M10&lt;=TODAY())</formula>
    </cfRule>
    <cfRule type="notContainsBlanks" dxfId="3993" priority="323">
      <formula>LEN(TRIM(P10))&gt;0</formula>
    </cfRule>
    <cfRule type="expression" dxfId="3992" priority="324">
      <formula>M10=TODAY()</formula>
    </cfRule>
  </conditionalFormatting>
  <conditionalFormatting sqref="Q15">
    <cfRule type="cellIs" dxfId="3991" priority="319" operator="lessThan">
      <formula>1</formula>
    </cfRule>
  </conditionalFormatting>
  <conditionalFormatting sqref="Q15">
    <cfRule type="expression" dxfId="3990" priority="320">
      <formula>IF(AND(M14="",O14="",Q14="",(L11:Q11)=""),"",IF(M14+O14+Q14&lt;&gt;SUM(L11:Q11),O15&lt;=TODAY()))</formula>
    </cfRule>
  </conditionalFormatting>
  <conditionalFormatting sqref="L19">
    <cfRule type="timePeriod" dxfId="3989" priority="281" timePeriod="today">
      <formula>FLOOR(L19,1)=TODAY()</formula>
    </cfRule>
    <cfRule type="expression" dxfId="3988" priority="288">
      <formula>AND(L19&gt;=TODAY(),L19&lt;=TODAY()+1)</formula>
    </cfRule>
  </conditionalFormatting>
  <conditionalFormatting sqref="L19:M19">
    <cfRule type="expression" dxfId="3987" priority="274">
      <formula>$P19&lt;&gt;""</formula>
    </cfRule>
    <cfRule type="expression" dxfId="3986" priority="315">
      <formula>AND(TODAY()&gt;=$L$18+4,$P$19&lt;&gt;"")</formula>
    </cfRule>
  </conditionalFormatting>
  <conditionalFormatting sqref="L20:M20">
    <cfRule type="expression" dxfId="3985" priority="312">
      <formula>$Q20&lt;&gt;""</formula>
    </cfRule>
    <cfRule type="timePeriod" dxfId="3984" priority="313" timePeriod="today">
      <formula>FLOOR(L20,1)=TODAY()</formula>
    </cfRule>
    <cfRule type="expression" dxfId="3983" priority="314">
      <formula>AND(L20&gt;=TODAY(),L20&lt;=TODAY()+1)</formula>
    </cfRule>
    <cfRule type="expression" dxfId="3982" priority="316">
      <formula>$P$19&lt;&gt;""</formula>
    </cfRule>
    <cfRule type="expression" dxfId="3981" priority="317">
      <formula>($M$21+$O$21+$Q$21)=$O$20</formula>
    </cfRule>
  </conditionalFormatting>
  <conditionalFormatting sqref="M22:N22">
    <cfRule type="expression" dxfId="3980" priority="286">
      <formula>AND(SUM(M21,O21,Q21)&lt;&gt;0,SUM(M21,O21,Q21)=O20)</formula>
    </cfRule>
    <cfRule type="expression" dxfId="3979" priority="308">
      <formula>$P22&lt;&gt;""</formula>
    </cfRule>
    <cfRule type="timePeriod" dxfId="3978" priority="309" timePeriod="today">
      <formula>FLOOR(M22,1)=TODAY()</formula>
    </cfRule>
    <cfRule type="expression" dxfId="3977" priority="310">
      <formula>AND(M22&gt;=TODAY(),M22&lt;=TODAY()+1)</formula>
    </cfRule>
    <cfRule type="expression" dxfId="3976" priority="311">
      <formula>$Q$20&lt;&gt;""</formula>
    </cfRule>
  </conditionalFormatting>
  <conditionalFormatting sqref="L25:Q25">
    <cfRule type="expression" dxfId="3975" priority="145">
      <formula>AND(L23&lt;&gt;"",YEAR($L23)=2023)</formula>
    </cfRule>
    <cfRule type="expression" dxfId="3974" priority="218">
      <formula>AND(L23&lt;&gt;"",YEAR($L23)=2022)</formula>
    </cfRule>
    <cfRule type="expression" dxfId="3973" priority="304">
      <formula>AND(L23&lt;&gt;"",YEAR($L23)=2021)</formula>
    </cfRule>
    <cfRule type="expression" dxfId="3972" priority="305">
      <formula>AND(L23&lt;&gt;"",YEAR($L23)=2020)</formula>
    </cfRule>
    <cfRule type="expression" dxfId="3971" priority="306">
      <formula>AND(L23&lt;&gt;"",YEAR($L23)=2019)</formula>
    </cfRule>
    <cfRule type="expression" dxfId="3970" priority="307">
      <formula>AND(L23&lt;&gt;"",YEAR($L23)=2018)</formula>
    </cfRule>
  </conditionalFormatting>
  <conditionalFormatting sqref="L27">
    <cfRule type="expression" dxfId="3969" priority="119">
      <formula>AND(L27&gt;=TODAY(),L27&lt;=TODAY()+2)</formula>
    </cfRule>
    <cfRule type="expression" dxfId="3968" priority="167">
      <formula>AND(TODAY()&gt;=$P$22+6,TODAY()&lt;=$L$27-2)</formula>
    </cfRule>
  </conditionalFormatting>
  <conditionalFormatting sqref="P19">
    <cfRule type="timePeriod" dxfId="3967" priority="302" timePeriod="today">
      <formula>FLOOR(P19,1)=TODAY()</formula>
    </cfRule>
  </conditionalFormatting>
  <conditionalFormatting sqref="P19:Q19">
    <cfRule type="expression" dxfId="3966" priority="300">
      <formula>$L20&lt;&gt;""</formula>
    </cfRule>
    <cfRule type="expression" dxfId="3965" priority="301">
      <formula>AND(P19="",L19&lt;&gt;"",L19&lt;=TODAY())</formula>
    </cfRule>
  </conditionalFormatting>
  <conditionalFormatting sqref="P22:Q22">
    <cfRule type="expression" dxfId="3964" priority="296">
      <formula>(M21+O21+Q21)=O20</formula>
    </cfRule>
    <cfRule type="expression" dxfId="3963" priority="297">
      <formula>AND(P22="",M22&lt;&gt;"",M22&lt;=TODAY())</formula>
    </cfRule>
    <cfRule type="notContainsBlanks" dxfId="3962" priority="298">
      <formula>LEN(TRIM(P22))&gt;0</formula>
    </cfRule>
    <cfRule type="expression" dxfId="3961" priority="299">
      <formula>M22=TODAY()</formula>
    </cfRule>
  </conditionalFormatting>
  <conditionalFormatting sqref="Q27">
    <cfRule type="cellIs" dxfId="3960" priority="294" operator="lessThan">
      <formula>1</formula>
    </cfRule>
  </conditionalFormatting>
  <conditionalFormatting sqref="Q27">
    <cfRule type="expression" dxfId="3959" priority="295">
      <formula>IF(AND(M26="",O26="",Q26="",(L23:Q23)=""),"",IF(M26+O26+Q26&lt;&gt;SUM(L23:Q23),O27&lt;=TODAY()))</formula>
    </cfRule>
  </conditionalFormatting>
  <conditionalFormatting sqref="D6:I15">
    <cfRule type="expression" dxfId="3958" priority="199">
      <formula>AND(($E$14+$G$14+$I$14)&lt;&gt;"",COUNTA($D$11:$I$11)&gt;0,COUNTA($D$11:$I$11)=($E$14+$G$14+$I$14))</formula>
    </cfRule>
  </conditionalFormatting>
  <conditionalFormatting sqref="D18:I27">
    <cfRule type="expression" dxfId="3957" priority="146">
      <formula>AND(($E$26+$G$26+$I$26)&lt;&gt;"",COUNTA($D$23:$I$23)&gt;0,COUNTA($D$23:$I$23)=($E$26+$G$26+$I$26))</formula>
    </cfRule>
  </conditionalFormatting>
  <conditionalFormatting sqref="L12:Q12">
    <cfRule type="timePeriod" dxfId="3956" priority="132" timePeriod="tomorrow">
      <formula>FLOOR(L12,1)=TODAY()+1</formula>
    </cfRule>
    <cfRule type="expression" dxfId="3955" priority="134">
      <formula>L$12&lt;=TODAY()</formula>
    </cfRule>
  </conditionalFormatting>
  <conditionalFormatting sqref="L12:Q12">
    <cfRule type="expression" dxfId="3954" priority="89">
      <formula>L$13&lt;&gt;""</formula>
    </cfRule>
  </conditionalFormatting>
  <conditionalFormatting sqref="L6:Q15">
    <cfRule type="expression" dxfId="3953" priority="148">
      <formula>AND(($M$14+$O$14+$Q$14)&lt;&gt;"",COUNTA($L$11:$Q$11)&gt;0,COUNTA($L$11:$Q$11)=($M$14+$O$14+$Q$14))</formula>
    </cfRule>
  </conditionalFormatting>
  <conditionalFormatting sqref="L24:Q24">
    <cfRule type="expression" dxfId="3952" priority="121">
      <formula>L$24&lt;=TODAY()</formula>
    </cfRule>
    <cfRule type="timePeriod" dxfId="3951" priority="158" timePeriod="tomorrow">
      <formula>FLOOR(L24,1)=TODAY()+1</formula>
    </cfRule>
  </conditionalFormatting>
  <conditionalFormatting sqref="L24:Q24">
    <cfRule type="expression" dxfId="3950" priority="83">
      <formula>L$25&lt;&gt;""</formula>
    </cfRule>
  </conditionalFormatting>
  <conditionalFormatting sqref="L18:Q27">
    <cfRule type="expression" dxfId="3949" priority="144">
      <formula>AND(($M$26+$O$26+$Q$26)&lt;&gt;"",COUNTA($L$23:$Q$23)&gt;0,COUNTA($L$23:$Q$23)=($M$26+$O$26+$Q$26))</formula>
    </cfRule>
  </conditionalFormatting>
  <conditionalFormatting sqref="D6:I10">
    <cfRule type="expression" dxfId="3948" priority="142">
      <formula>AND($E$9&lt;&gt;"",$G$9&lt;&gt;"",$I$9&lt;&gt;"",$G$8&lt;&gt;"",$E$9+$G$9+$I$9=$G$8)</formula>
    </cfRule>
  </conditionalFormatting>
  <conditionalFormatting sqref="D18:I22">
    <cfRule type="expression" dxfId="3947" priority="139">
      <formula>AND($E$21&lt;&gt;"",$G$21&lt;&gt;"",$I$21&lt;&gt;"",$G$20&lt;&gt;"",$E$21+$G$21+$I$21=$G$20)</formula>
    </cfRule>
  </conditionalFormatting>
  <conditionalFormatting sqref="L6:Q10">
    <cfRule type="expression" dxfId="3946" priority="141">
      <formula>AND($M$9&lt;&gt;"",$O$9&lt;&gt;"",$Q$9&lt;&gt;"",$O$8&lt;&gt;"",$M$9+$O$9+$Q$9=$O$8)</formula>
    </cfRule>
  </conditionalFormatting>
  <conditionalFormatting sqref="L18:Q22">
    <cfRule type="expression" dxfId="3945" priority="137">
      <formula>AND($M$21&lt;&gt;"",$O$21&lt;&gt;"",$Q$21&lt;&gt;"",$O$20&lt;&gt;"",$M$21+$O$21+$Q$21=$O$20)</formula>
    </cfRule>
  </conditionalFormatting>
  <conditionalFormatting sqref="M5:N5">
    <cfRule type="expression" dxfId="3944" priority="76">
      <formula>$M$5&lt;&gt;""</formula>
    </cfRule>
    <cfRule type="expression" dxfId="3943" priority="81">
      <formula>OR(D27&lt;=TODAY()-2,Q5&lt;=TODAY()-2)</formula>
    </cfRule>
    <cfRule type="expression" dxfId="3942" priority="278">
      <formula>$M$4&lt;&gt;""</formula>
    </cfRule>
    <cfRule type="expression" dxfId="3941" priority="280">
      <formula>OR($E$21+$G$21+$I$21=$I$20,$E$26+$G$26+$I$26=$I$20,TODAY()&gt;=$D$27-2)</formula>
    </cfRule>
  </conditionalFormatting>
  <conditionalFormatting sqref="D6">
    <cfRule type="expression" dxfId="3940" priority="215">
      <formula>$D$6&lt;&gt;""</formula>
    </cfRule>
    <cfRule type="expression" dxfId="3939" priority="247">
      <formula>$I$5&lt;&gt;""</formula>
    </cfRule>
    <cfRule type="expression" dxfId="3938" priority="373">
      <formula>$D7=TODAY()</formula>
    </cfRule>
  </conditionalFormatting>
  <conditionalFormatting sqref="L6">
    <cfRule type="expression" dxfId="3937" priority="212">
      <formula>$L6&lt;&gt;""</formula>
    </cfRule>
    <cfRule type="expression" dxfId="3936" priority="242">
      <formula>$Q$4&lt;&gt;""</formula>
    </cfRule>
    <cfRule type="expression" dxfId="3935" priority="344">
      <formula>$L$7=TODAY()</formula>
    </cfRule>
  </conditionalFormatting>
  <conditionalFormatting sqref="D18">
    <cfRule type="expression" dxfId="3934" priority="263">
      <formula>$D$18&lt;&gt;""</formula>
    </cfRule>
    <cfRule type="expression" dxfId="3933" priority="355">
      <formula>$I16&lt;&gt;""</formula>
    </cfRule>
  </conditionalFormatting>
  <conditionalFormatting sqref="L18">
    <cfRule type="expression" dxfId="3932" priority="211">
      <formula>$L18&lt;&gt;""</formula>
    </cfRule>
    <cfRule type="expression" dxfId="3931" priority="229">
      <formula>$Q$16&lt;&gt;""</formula>
    </cfRule>
    <cfRule type="expression" dxfId="3930" priority="318">
      <formula>$L$19=TODAY()</formula>
    </cfRule>
  </conditionalFormatting>
  <conditionalFormatting sqref="E5">
    <cfRule type="expression" dxfId="3929" priority="269">
      <formula>$E5&lt;&gt;""</formula>
    </cfRule>
    <cfRule type="expression" dxfId="3928" priority="279">
      <formula>$E$4&lt;&gt;""</formula>
    </cfRule>
  </conditionalFormatting>
  <conditionalFormatting sqref="M6:Q6">
    <cfRule type="expression" dxfId="3927" priority="178">
      <formula>AND($P$7="",L6&lt;&gt;"",M6="")</formula>
    </cfRule>
  </conditionalFormatting>
  <conditionalFormatting sqref="D11">
    <cfRule type="expression" dxfId="3926" priority="100">
      <formula>IF($I8&gt;=1,$H$10,"")</formula>
    </cfRule>
  </conditionalFormatting>
  <conditionalFormatting sqref="E11">
    <cfRule type="expression" dxfId="3925" priority="109">
      <formula>IF($I$8&gt;=2,$H$10,"")</formula>
    </cfRule>
    <cfRule type="expression" dxfId="3924" priority="189">
      <formula>$E11&lt;&gt;""</formula>
    </cfRule>
  </conditionalFormatting>
  <conditionalFormatting sqref="F11">
    <cfRule type="expression" dxfId="3923" priority="155">
      <formula>IF($I$8&gt;=3,$H$10,"")</formula>
    </cfRule>
    <cfRule type="expression" dxfId="3922" priority="195">
      <formula>$F$11&lt;&gt;""</formula>
    </cfRule>
  </conditionalFormatting>
  <conditionalFormatting sqref="G11">
    <cfRule type="expression" dxfId="3921" priority="185">
      <formula>IF($I$8&gt;=4,$H$10,"")</formula>
    </cfRule>
    <cfRule type="expression" dxfId="3920" priority="200">
      <formula>$G$11&lt;&gt;""</formula>
    </cfRule>
  </conditionalFormatting>
  <conditionalFormatting sqref="H11">
    <cfRule type="expression" dxfId="3919" priority="186">
      <formula>IF($I$8&gt;=5,$H$10,"")</formula>
    </cfRule>
    <cfRule type="expression" dxfId="3918" priority="201">
      <formula>$H$11&lt;&gt;""</formula>
    </cfRule>
  </conditionalFormatting>
  <conditionalFormatting sqref="I11">
    <cfRule type="expression" dxfId="3917" priority="187">
      <formula>IF($I$8&gt;=6,$H$10,"")</formula>
    </cfRule>
    <cfRule type="expression" dxfId="3916" priority="202">
      <formula>$I$11&lt;&gt;""</formula>
    </cfRule>
  </conditionalFormatting>
  <conditionalFormatting sqref="D23">
    <cfRule type="expression" dxfId="3915" priority="147">
      <formula>IF($I$20&gt;=1,$H$22,"")</formula>
    </cfRule>
  </conditionalFormatting>
  <conditionalFormatting sqref="E23">
    <cfRule type="expression" dxfId="3914" priority="181">
      <formula>IF($I$20&gt;=2,$H$22,"")</formula>
    </cfRule>
    <cfRule type="expression" dxfId="3913" priority="184">
      <formula>$E$23&lt;&gt;""</formula>
    </cfRule>
  </conditionalFormatting>
  <conditionalFormatting sqref="F23">
    <cfRule type="expression" dxfId="3912" priority="180">
      <formula>IF($I$20&gt;=3,$H$22,"")</formula>
    </cfRule>
    <cfRule type="expression" dxfId="3911" priority="190">
      <formula>$F$23&lt;&gt;""</formula>
    </cfRule>
  </conditionalFormatting>
  <conditionalFormatting sqref="G23">
    <cfRule type="expression" dxfId="3910" priority="179">
      <formula>IF($I$20&gt;=4,$H$22,"")</formula>
    </cfRule>
    <cfRule type="expression" dxfId="3909" priority="191">
      <formula>$G$23&lt;&gt;""</formula>
    </cfRule>
  </conditionalFormatting>
  <conditionalFormatting sqref="H23">
    <cfRule type="expression" dxfId="3908" priority="153">
      <formula>IF($I$20&gt;=5,$H$22,"")</formula>
    </cfRule>
    <cfRule type="expression" dxfId="3907" priority="192">
      <formula>$H$23&lt;&gt;""</formula>
    </cfRule>
  </conditionalFormatting>
  <conditionalFormatting sqref="I23">
    <cfRule type="expression" dxfId="3906" priority="94">
      <formula>IF($I$20&gt;=6,$H$22,"")</formula>
    </cfRule>
    <cfRule type="expression" dxfId="3905" priority="193">
      <formula>$I$23&lt;&gt;""</formula>
    </cfRule>
  </conditionalFormatting>
  <conditionalFormatting sqref="L11">
    <cfRule type="expression" dxfId="3904" priority="149">
      <formula>IF($Q8&gt;=1,$P$10,"")</formula>
    </cfRule>
  </conditionalFormatting>
  <conditionalFormatting sqref="M11">
    <cfRule type="expression" dxfId="3903" priority="88">
      <formula>IF($Q$8&gt;=2,$P$10,"")</formula>
    </cfRule>
    <cfRule type="expression" dxfId="3902" priority="173">
      <formula>$M$11&lt;&gt;""</formula>
    </cfRule>
  </conditionalFormatting>
  <conditionalFormatting sqref="N11">
    <cfRule type="expression" dxfId="3901" priority="154">
      <formula>IF($Q$8&gt;=3,$P$10,"")</formula>
    </cfRule>
    <cfRule type="expression" dxfId="3900" priority="174">
      <formula>$N$11&lt;&gt;""</formula>
    </cfRule>
  </conditionalFormatting>
  <conditionalFormatting sqref="O11">
    <cfRule type="expression" dxfId="3899" priority="170">
      <formula>IF($Q$8&gt;=4,$P$10,"")</formula>
    </cfRule>
    <cfRule type="expression" dxfId="3898" priority="175">
      <formula>$O$11&lt;&gt;""</formula>
    </cfRule>
  </conditionalFormatting>
  <conditionalFormatting sqref="P11">
    <cfRule type="expression" dxfId="3897" priority="169">
      <formula>IF($Q$8&gt;=5,$P$10,"")</formula>
    </cfRule>
    <cfRule type="expression" dxfId="3896" priority="176">
      <formula>$P$11&lt;&gt;""</formula>
    </cfRule>
  </conditionalFormatting>
  <conditionalFormatting sqref="Q11">
    <cfRule type="expression" dxfId="3895" priority="168">
      <formula>IF($Q$8&gt;=6,$P$10,"")</formula>
    </cfRule>
    <cfRule type="expression" dxfId="3894" priority="177">
      <formula>$Q$11&lt;&gt;""</formula>
    </cfRule>
  </conditionalFormatting>
  <conditionalFormatting sqref="L23">
    <cfRule type="expression" dxfId="3893" priority="159">
      <formula>IF($Q$20&gt;=1,$P$22,"")</formula>
    </cfRule>
  </conditionalFormatting>
  <conditionalFormatting sqref="M23">
    <cfRule type="expression" dxfId="3892" priority="82">
      <formula>IF($Q$20&gt;=2,$P$22,"")</formula>
    </cfRule>
    <cfRule type="expression" dxfId="3891" priority="160">
      <formula>$M$23&lt;&gt;""</formula>
    </cfRule>
  </conditionalFormatting>
  <conditionalFormatting sqref="N23">
    <cfRule type="expression" dxfId="3890" priority="157">
      <formula>IF($Q$20&gt;=3,$P$22,"")</formula>
    </cfRule>
    <cfRule type="expression" dxfId="3889" priority="161">
      <formula>$N$23&lt;&gt;""</formula>
    </cfRule>
  </conditionalFormatting>
  <conditionalFormatting sqref="O23">
    <cfRule type="expression" dxfId="3888" priority="156">
      <formula>IF($Q$20&gt;=4,$P$22,"")</formula>
    </cfRule>
    <cfRule type="expression" dxfId="3887" priority="162">
      <formula>$O$23&lt;&gt;""</formula>
    </cfRule>
  </conditionalFormatting>
  <conditionalFormatting sqref="P23">
    <cfRule type="expression" dxfId="3886" priority="152">
      <formula>IF($Q$20&gt;=5,$P$22,"")</formula>
    </cfRule>
    <cfRule type="expression" dxfId="3885" priority="163">
      <formula>$P$23&lt;&gt;""</formula>
    </cfRule>
  </conditionalFormatting>
  <conditionalFormatting sqref="Q23">
    <cfRule type="expression" dxfId="3884" priority="115">
      <formula>IF($Q$20&gt;=6,$P$22,"")</formula>
    </cfRule>
    <cfRule type="expression" dxfId="3883" priority="164">
      <formula>$Q$23&lt;&gt;""</formula>
    </cfRule>
  </conditionalFormatting>
  <conditionalFormatting sqref="D11:I11">
    <cfRule type="expression" dxfId="3882" priority="57">
      <formula>D$11&lt;&gt;""</formula>
    </cfRule>
    <cfRule type="expression" dxfId="3881" priority="188">
      <formula>$H$10&lt;=TODAY()-2</formula>
    </cfRule>
  </conditionalFormatting>
  <conditionalFormatting sqref="L11:Q11">
    <cfRule type="expression" dxfId="3880" priority="56">
      <formula>L$11&lt;&gt;""</formula>
    </cfRule>
    <cfRule type="expression" dxfId="3879" priority="172">
      <formula>$P$10&lt;=TODAY()-2</formula>
    </cfRule>
  </conditionalFormatting>
  <conditionalFormatting sqref="D23:I23">
    <cfRule type="expression" dxfId="3878" priority="55">
      <formula>D$23&lt;&gt;""</formula>
    </cfRule>
    <cfRule type="expression" dxfId="3877" priority="183">
      <formula>$H$22&lt;=TODAY()-2</formula>
    </cfRule>
  </conditionalFormatting>
  <conditionalFormatting sqref="L23:Q23">
    <cfRule type="expression" dxfId="3876" priority="54">
      <formula>L$23&lt;&gt;""</formula>
    </cfRule>
    <cfRule type="expression" dxfId="3875" priority="165">
      <formula>$P$22&lt;=TODAY()-2</formula>
    </cfRule>
  </conditionalFormatting>
  <conditionalFormatting sqref="E6:I6">
    <cfRule type="expression" dxfId="3874" priority="210">
      <formula>AND($H$7="",D6&lt;&gt;"",E6="")</formula>
    </cfRule>
  </conditionalFormatting>
  <conditionalFormatting sqref="E18:I18">
    <cfRule type="expression" dxfId="3873" priority="207">
      <formula>AND($H$19="",D18&lt;&gt;"",E18="")</formula>
    </cfRule>
  </conditionalFormatting>
  <conditionalFormatting sqref="M18:Q18">
    <cfRule type="expression" dxfId="3872" priority="205">
      <formula>AND($P$19="",L18&lt;&gt;"",M18="")</formula>
    </cfRule>
  </conditionalFormatting>
  <conditionalFormatting sqref="M12">
    <cfRule type="expression" dxfId="3871" priority="230">
      <formula>AND(TODAY()&gt;=$M$11,TODAY()&lt;=$M$12-1)</formula>
    </cfRule>
  </conditionalFormatting>
  <conditionalFormatting sqref="L12">
    <cfRule type="expression" dxfId="3870" priority="290">
      <formula>AND(TODAY()&gt;=$L$11,TODAY()&lt;=$L$12-1)</formula>
    </cfRule>
  </conditionalFormatting>
  <conditionalFormatting sqref="N12">
    <cfRule type="expression" dxfId="3869" priority="93">
      <formula>$N$12&lt;=TODAY()</formula>
    </cfRule>
    <cfRule type="expression" dxfId="3868" priority="208">
      <formula>AND(TODAY()&gt;=$N$11,TODAY()&lt;=$N$12-1)</formula>
    </cfRule>
  </conditionalFormatting>
  <conditionalFormatting sqref="O12">
    <cfRule type="expression" dxfId="3867" priority="92">
      <formula>$O$12&lt;=TODAY()</formula>
    </cfRule>
    <cfRule type="expression" dxfId="3866" priority="140">
      <formula>AND(TODAY()&gt;=$O$11,TODAY()&lt;=$O$12-1)</formula>
    </cfRule>
  </conditionalFormatting>
  <conditionalFormatting sqref="P12">
    <cfRule type="expression" dxfId="3865" priority="91">
      <formula>$P12&lt;=TODAY()</formula>
    </cfRule>
    <cfRule type="expression" dxfId="3864" priority="135">
      <formula>AND(TODAY()&gt;=$P$11,TODAY()&lt;=$P$12-1)</formula>
    </cfRule>
  </conditionalFormatting>
  <conditionalFormatting sqref="Q12">
    <cfRule type="expression" dxfId="3863" priority="90">
      <formula>$Q$12&lt;=TODAY()</formula>
    </cfRule>
    <cfRule type="expression" dxfId="3862" priority="133">
      <formula>AND(TODAY()&gt;=$Q$11,TODAY()&lt;=$Q$12-1)</formula>
    </cfRule>
  </conditionalFormatting>
  <conditionalFormatting sqref="D24">
    <cfRule type="expression" dxfId="3861" priority="360">
      <formula>AND(TODAY()&gt;=D23,TODAY()&lt;=D24-1)</formula>
    </cfRule>
  </conditionalFormatting>
  <conditionalFormatting sqref="E24">
    <cfRule type="expression" dxfId="3860" priority="128">
      <formula>$E$24&lt;=TODAY()</formula>
    </cfRule>
    <cfRule type="expression" dxfId="3859" priority="248">
      <formula>AND(TODAY()&gt;=$E$23,TODAY()&lt;=$E$24-1)</formula>
    </cfRule>
  </conditionalFormatting>
  <conditionalFormatting sqref="F24">
    <cfRule type="expression" dxfId="3858" priority="99">
      <formula>$F$24&lt;=TODAY()</formula>
    </cfRule>
    <cfRule type="expression" dxfId="3857" priority="209">
      <formula>AND(TODAY()&gt;=$F$23,TODAY()&lt;=$F$24-1)</formula>
    </cfRule>
  </conditionalFormatting>
  <conditionalFormatting sqref="G24">
    <cfRule type="expression" dxfId="3856" priority="98">
      <formula>$G$24&lt;=TODAY()</formula>
    </cfRule>
    <cfRule type="expression" dxfId="3855" priority="138">
      <formula>AND(TODAY()&gt;=$G$23,TODAY()&lt;=$G$24-1)</formula>
    </cfRule>
  </conditionalFormatting>
  <conditionalFormatting sqref="H24">
    <cfRule type="expression" dxfId="3854" priority="97">
      <formula>$H$24&lt;=TODAY()</formula>
    </cfRule>
    <cfRule type="expression" dxfId="3853" priority="129">
      <formula>AND(TODAY()&gt;=$H$23,TODAY()&lt;=$H$24-1)</formula>
    </cfRule>
  </conditionalFormatting>
  <conditionalFormatting sqref="I24">
    <cfRule type="expression" dxfId="3852" priority="96">
      <formula>$I$24&lt;=TODAY()</formula>
    </cfRule>
    <cfRule type="expression" dxfId="3851" priority="126">
      <formula>AND(TODAY()&gt;=$I$23,TODAY()&lt;=$I$24-1)</formula>
    </cfRule>
  </conditionalFormatting>
  <conditionalFormatting sqref="L24">
    <cfRule type="expression" dxfId="3850" priority="287">
      <formula>AND(TODAY()&gt;=$L$23,TODAY()&lt;=$L$24-1)</formula>
    </cfRule>
  </conditionalFormatting>
  <conditionalFormatting sqref="M24">
    <cfRule type="expression" dxfId="3849" priority="120">
      <formula>$M$24&lt;=TODAY()</formula>
    </cfRule>
    <cfRule type="expression" dxfId="3848" priority="217">
      <formula>AND(TODAY()&gt;=$M$23,TODAY()&lt;=$M$24-1)</formula>
    </cfRule>
  </conditionalFormatting>
  <conditionalFormatting sqref="N24">
    <cfRule type="expression" dxfId="3847" priority="87">
      <formula>$N$24&lt;=TODAY()</formula>
    </cfRule>
    <cfRule type="expression" dxfId="3846" priority="136">
      <formula>AND(TODAY()&gt;=$N$23,TODAY()&lt;=$N$24-1)</formula>
    </cfRule>
  </conditionalFormatting>
  <conditionalFormatting sqref="O24">
    <cfRule type="expression" dxfId="3845" priority="86">
      <formula>$O$24&lt;=TODAY()</formula>
    </cfRule>
    <cfRule type="expression" dxfId="3844" priority="124">
      <formula>AND(TODAY()&gt;=$O$23,TODAY()&lt;=$O$24-1)</formula>
    </cfRule>
  </conditionalFormatting>
  <conditionalFormatting sqref="P24">
    <cfRule type="expression" dxfId="3843" priority="85">
      <formula>$P$24&lt;=TODAY()</formula>
    </cfRule>
    <cfRule type="expression" dxfId="3842" priority="123">
      <formula>AND(TODAY()&gt;=$P$23,TODAY()&lt;=$P$24-1)</formula>
    </cfRule>
  </conditionalFormatting>
  <conditionalFormatting sqref="Q24">
    <cfRule type="expression" dxfId="3841" priority="84">
      <formula>$Q$24&lt;=TODAY()</formula>
    </cfRule>
    <cfRule type="expression" dxfId="3840" priority="122">
      <formula>AND(TODAY()&gt;=$Q$23,TODAY()&lt;=$Q$24-1)</formula>
    </cfRule>
  </conditionalFormatting>
  <conditionalFormatting sqref="G15">
    <cfRule type="expression" dxfId="3839" priority="110">
      <formula>$G$15=TODAY()</formula>
    </cfRule>
    <cfRule type="expression" dxfId="3838" priority="111">
      <formula>AND(TODAY()&gt;=D15,TODAY()&lt;=G15)</formula>
    </cfRule>
  </conditionalFormatting>
  <conditionalFormatting sqref="G27">
    <cfRule type="expression" dxfId="3837" priority="107">
      <formula>$G$27=TODAY()</formula>
    </cfRule>
    <cfRule type="expression" dxfId="3836" priority="114">
      <formula>AND(TODAY()&gt;=$D$27,TODAY()&lt;=$G$27)</formula>
    </cfRule>
  </conditionalFormatting>
  <conditionalFormatting sqref="O15">
    <cfRule type="expression" dxfId="3835" priority="108">
      <formula>$O$15=TODAY()</formula>
    </cfRule>
    <cfRule type="expression" dxfId="3834" priority="113">
      <formula>AND(TODAY()&gt;=L15,TODAY()&lt;=O15)</formula>
    </cfRule>
  </conditionalFormatting>
  <conditionalFormatting sqref="O27">
    <cfRule type="expression" dxfId="3833" priority="106">
      <formula>$O$27=TODAY()</formula>
    </cfRule>
    <cfRule type="expression" dxfId="3832" priority="112">
      <formula>AND(TODAY()&gt;=$L$27,AUJOURDHUI&lt;=$O$27)</formula>
    </cfRule>
  </conditionalFormatting>
  <conditionalFormatting sqref="D12">
    <cfRule type="expression" dxfId="3831" priority="216">
      <formula>AND(TODAY()&gt;=D11,TODAY()&lt;=D12-1)</formula>
    </cfRule>
  </conditionalFormatting>
  <conditionalFormatting sqref="E12">
    <cfRule type="expression" dxfId="3830" priority="243">
      <formula>AND(TODAY()&gt;=$E$11,TODAY()&lt;=$E$12-1)</formula>
    </cfRule>
  </conditionalFormatting>
  <conditionalFormatting sqref="F12">
    <cfRule type="expression" dxfId="3829" priority="387">
      <formula>AND(TODAY()&gt;=$F$11,TODAY()&lt;=$F$12-1)</formula>
    </cfRule>
  </conditionalFormatting>
  <conditionalFormatting sqref="G12">
    <cfRule type="expression" dxfId="3828" priority="150">
      <formula>AND(TODAY()&gt;=$G$11,TODAY()&lt;=$G$12-1)</formula>
    </cfRule>
  </conditionalFormatting>
  <conditionalFormatting sqref="H12">
    <cfRule type="expression" dxfId="3827" priority="105">
      <formula>AND(TODAY()&gt;=$H$11,TODAY()&lt;=$H$12-1)</formula>
    </cfRule>
  </conditionalFormatting>
  <conditionalFormatting sqref="I12">
    <cfRule type="expression" dxfId="3826" priority="104">
      <formula>AND(TODAY()&gt;=$I$11,TODAY()&lt;=$I$12-1)</formula>
    </cfRule>
  </conditionalFormatting>
  <conditionalFormatting sqref="E4:F4">
    <cfRule type="expression" dxfId="3825" priority="79">
      <formula>$E$4&lt;&gt;""</formula>
    </cfRule>
    <cfRule type="expression" dxfId="3824" priority="80">
      <formula>$E$4=""</formula>
    </cfRule>
  </conditionalFormatting>
  <conditionalFormatting sqref="M4:N4">
    <cfRule type="expression" dxfId="3823" priority="58">
      <formula>$M$4&lt;&gt;""</formula>
    </cfRule>
    <cfRule type="expression" dxfId="3822" priority="75">
      <formula>Q4=TODAY()</formula>
    </cfRule>
    <cfRule type="expression" dxfId="3821" priority="77">
      <formula>OR(D27&lt;=TODAY()-2,Q5&lt;=TODAY()-2)</formula>
    </cfRule>
    <cfRule type="expression" dxfId="3820" priority="78">
      <formula>OR($E$21+$G$21+$I$21=$I$20,$E$26+$G$26+$I$26=$I$20,TODAY()&gt;=$D$27-2)</formula>
    </cfRule>
  </conditionalFormatting>
  <conditionalFormatting sqref="M17:N17">
    <cfRule type="expression" dxfId="3819" priority="65">
      <formula>$M$17&lt;&gt;""</formula>
    </cfRule>
    <cfRule type="expression" dxfId="3818" priority="70">
      <formula>OR(L15&lt;=TODAY()-2,Q17&lt;=TODAY()-2)</formula>
    </cfRule>
    <cfRule type="expression" dxfId="3817" priority="72">
      <formula>$M$16&lt;&gt;""</formula>
    </cfRule>
    <cfRule type="expression" dxfId="3816" priority="74">
      <formula>OR($M$9+$O$9+$Q$9=$Q$8,$M$14+$O$14+$Q$14=$Q$8,TODAY()&gt;=$L$15-2)</formula>
    </cfRule>
  </conditionalFormatting>
  <conditionalFormatting sqref="E17">
    <cfRule type="expression" dxfId="3815" priority="61">
      <formula>$E17&lt;&gt;""</formula>
    </cfRule>
    <cfRule type="expression" dxfId="3814" priority="73">
      <formula>$E$16&lt;&gt;""</formula>
    </cfRule>
  </conditionalFormatting>
  <conditionalFormatting sqref="E16:F16">
    <cfRule type="expression" dxfId="3813" priority="60">
      <formula>E16&lt;&gt;""</formula>
    </cfRule>
    <cfRule type="expression" dxfId="3812" priority="63">
      <formula>OR($E$9+$G$9+$I$9=$G$8,$E$14+$G$14+$I$14=$I$8,TODAY()&gt;=$D$15-2)</formula>
    </cfRule>
    <cfRule type="expression" dxfId="3811" priority="68">
      <formula>$I$16=TODAY()</formula>
    </cfRule>
    <cfRule type="expression" dxfId="3810" priority="69">
      <formula>OR(D15&lt;=TODAY()-2,I17&lt;=TODAY()-2)</formula>
    </cfRule>
  </conditionalFormatting>
  <conditionalFormatting sqref="M16:N16">
    <cfRule type="expression" dxfId="3809" priority="59">
      <formula>$M$16&lt;&gt;""</formula>
    </cfRule>
    <cfRule type="expression" dxfId="3808" priority="64">
      <formula>Q16=TODAY()</formula>
    </cfRule>
    <cfRule type="expression" dxfId="3807" priority="66">
      <formula>OR(L15&lt;=TODAY()-2,Q17&lt;=TODAY()-2)</formula>
    </cfRule>
    <cfRule type="expression" dxfId="3806" priority="67">
      <formula>OR($M$9+$O$9+$Q$9=$Q$8,$M$14+$O$14+$Q$14=$Q$8,TODAY()&gt;=$L$27-2)</formula>
    </cfRule>
  </conditionalFormatting>
  <conditionalFormatting sqref="E17:F17">
    <cfRule type="expression" dxfId="3805" priority="62">
      <formula>OR(D15&lt;=TODAY()-2,I17&lt;=TODAY()-2)</formula>
    </cfRule>
    <cfRule type="expression" dxfId="3804" priority="71">
      <formula>OR($E$9+$G$9+$I$9=$I$8,$E$14+$G$14+$I$14=$I$8,TODAY()&gt;=$D$15-2)</formula>
    </cfRule>
  </conditionalFormatting>
  <conditionalFormatting sqref="Q4:Q5">
    <cfRule type="expression" dxfId="3803" priority="44">
      <formula>AND($Q$5&lt;&gt;"",TODAY()&gt;=$Q$5,$Q4="")</formula>
    </cfRule>
    <cfRule type="timePeriod" dxfId="3802" priority="51" timePeriod="tomorrow">
      <formula>FLOOR(Q4,1)=TODAY()+1</formula>
    </cfRule>
  </conditionalFormatting>
  <conditionalFormatting sqref="I16:I17">
    <cfRule type="expression" dxfId="3801" priority="42">
      <formula>AND($I$17&lt;&gt;"",TODAY()&gt;=$I$17,I16="")</formula>
    </cfRule>
    <cfRule type="timePeriod" dxfId="3800" priority="53" timePeriod="tomorrow">
      <formula>FLOOR(I16,1)=TODAY()+1</formula>
    </cfRule>
  </conditionalFormatting>
  <conditionalFormatting sqref="I4">
    <cfRule type="expression" dxfId="3799" priority="37">
      <formula>$I$5&lt;&gt;""</formula>
    </cfRule>
    <cfRule type="expression" dxfId="3798" priority="38">
      <formula>$I$5&lt;&gt;""</formula>
    </cfRule>
  </conditionalFormatting>
  <conditionalFormatting sqref="Q16:Q17">
    <cfRule type="expression" dxfId="3797" priority="48">
      <formula>AND($Q$17&lt;&gt;"",TODAY()&gt;=$Q$17,$Q16="")</formula>
    </cfRule>
    <cfRule type="timePeriod" dxfId="3796" priority="49" timePeriod="tomorrow">
      <formula>FLOOR(Q16,1)=TODAY()+1</formula>
    </cfRule>
  </conditionalFormatting>
  <conditionalFormatting sqref="I30">
    <cfRule type="cellIs" dxfId="3795" priority="3" operator="lessThan">
      <formula>1</formula>
    </cfRule>
  </conditionalFormatting>
  <conditionalFormatting sqref="G32:H33">
    <cfRule type="timePeriod" dxfId="3794" priority="14" timePeriod="today">
      <formula>FLOOR(G32,1)=TODAY()</formula>
    </cfRule>
  </conditionalFormatting>
  <conditionalFormatting sqref="Q30">
    <cfRule type="cellIs" dxfId="3793" priority="7" operator="lessThan">
      <formula>1</formula>
    </cfRule>
    <cfRule type="expression" dxfId="3792" priority="13">
      <formula>M30</formula>
    </cfRule>
  </conditionalFormatting>
  <conditionalFormatting sqref="O32:P32">
    <cfRule type="timePeriod" dxfId="3791" priority="12" timePeriod="today">
      <formula>FLOOR(O32,1)=TODAY()</formula>
    </cfRule>
  </conditionalFormatting>
  <conditionalFormatting sqref="O33:P33">
    <cfRule type="timePeriod" dxfId="3790" priority="11" timePeriod="today">
      <formula>FLOOR(O33,1)=TODAY()</formula>
    </cfRule>
  </conditionalFormatting>
  <conditionalFormatting sqref="Q29">
    <cfRule type="cellIs" dxfId="3789" priority="8" operator="lessThan">
      <formula>1</formula>
    </cfRule>
  </conditionalFormatting>
  <conditionalFormatting sqref="Q32">
    <cfRule type="cellIs" dxfId="3788" priority="6" operator="lessThan">
      <formula>1</formula>
    </cfRule>
  </conditionalFormatting>
  <conditionalFormatting sqref="Q33">
    <cfRule type="cellIs" dxfId="3787" priority="5" operator="lessThan">
      <formula>1</formula>
    </cfRule>
  </conditionalFormatting>
  <conditionalFormatting sqref="I29">
    <cfRule type="cellIs" dxfId="3786" priority="4" operator="lessThan">
      <formula>1</formula>
    </cfRule>
  </conditionalFormatting>
  <conditionalFormatting sqref="I32">
    <cfRule type="cellIs" dxfId="3785" priority="2" operator="lessThan">
      <formula>1</formula>
    </cfRule>
  </conditionalFormatting>
  <conditionalFormatting sqref="I33">
    <cfRule type="cellIs" dxfId="3784" priority="1" operator="lessThan">
      <formula>1</formula>
    </cfRule>
  </conditionalFormatting>
  <dataValidations count="2">
    <dataValidation type="list" allowBlank="1" showInputMessage="1" showErrorMessage="1" sqref="E5:F5 M5:N5 E17:F17 M17:N17" xr:uid="{EF716640-4C8D-4068-A788-CAB3164AD0D6}">
      <formula1>Mâles</formula1>
    </dataValidation>
    <dataValidation type="list" allowBlank="1" showInputMessage="1" showErrorMessage="1" sqref="E4:F4 M4:N4 E16:F16 M16:N16" xr:uid="{23C811F6-F24F-43A2-80F2-258E158480B1}">
      <formula1>FEMELLE</formula1>
    </dataValidation>
  </dataValidations>
  <printOptions horizontalCentered="1" verticalCentered="1"/>
  <pageMargins left="0" right="0" top="0.15748031496062992" bottom="0.15748031496062992" header="0.11811023622047245" footer="0.19685039370078741"/>
  <pageSetup paperSize="9" scale="90" orientation="landscape" horizontalDpi="4294967293" verticalDpi="4294967293" r:id="rId1"/>
  <headerFooter>
    <oddHeader>&amp;L&amp;D&amp;R&amp;"-,Gras"&amp;14Cage 26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4B17BB-1855-401E-BEE1-84ECBE775EC4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1EF5AF45-BB2C-4037-BE27-AD93B31B4B42}">
          <x14:formula1>
            <xm:f>Liste!$G$2:$G$6</xm:f>
          </x14:formula1>
          <xm:sqref>F9 N9 N21 F21</xm:sqref>
        </x14:dataValidation>
        <x14:dataValidation type="list" allowBlank="1" showInputMessage="1" showErrorMessage="1" xr:uid="{4BC70B7E-1379-4917-8D51-0701D95600DF}">
          <x14:formula1>
            <xm:f>Liste!$F$2:$F$6</xm:f>
          </x14:formula1>
          <xm:sqref>H9 P9 P21 H21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F13" sqref="F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19:Q19"/>
    <mergeCell ref="D20:E20"/>
    <mergeCell ref="L20:M20"/>
    <mergeCell ref="B25:C25"/>
    <mergeCell ref="J25:K25"/>
    <mergeCell ref="B18:B20"/>
    <mergeCell ref="B21:C21"/>
    <mergeCell ref="J21:K21"/>
    <mergeCell ref="B22:B24"/>
    <mergeCell ref="E22:F22"/>
    <mergeCell ref="H22:I22"/>
    <mergeCell ref="J22:J24"/>
    <mergeCell ref="M22:N22"/>
    <mergeCell ref="P22:Q22"/>
    <mergeCell ref="B15:C15"/>
    <mergeCell ref="E15:F15"/>
    <mergeCell ref="J15:K15"/>
    <mergeCell ref="M15:N15"/>
    <mergeCell ref="J18:J20"/>
    <mergeCell ref="D19:E19"/>
    <mergeCell ref="F19:G19"/>
    <mergeCell ref="H19:I19"/>
    <mergeCell ref="L19:M19"/>
    <mergeCell ref="N19:O19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3783" priority="411" timePeriod="today">
      <formula>FLOOR(F7,1)=TODAY()</formula>
    </cfRule>
  </conditionalFormatting>
  <conditionalFormatting sqref="F19">
    <cfRule type="timePeriod" dxfId="3782" priority="410" timePeriod="today">
      <formula>FLOOR(F19,1)=TODAY()</formula>
    </cfRule>
  </conditionalFormatting>
  <conditionalFormatting sqref="D38 G38">
    <cfRule type="timePeriod" dxfId="3781" priority="409" timePeriod="today">
      <formula>FLOOR(D38,1)=TODAY()</formula>
    </cfRule>
  </conditionalFormatting>
  <conditionalFormatting sqref="D49 G49 E44:F44 D42:E42 F41 H41">
    <cfRule type="timePeriod" dxfId="3780" priority="406" timePeriod="today">
      <formula>FLOOR(D41,1)=TODAY()</formula>
    </cfRule>
  </conditionalFormatting>
  <conditionalFormatting sqref="H41:I41">
    <cfRule type="expression" dxfId="3779" priority="405">
      <formula>D41</formula>
    </cfRule>
  </conditionalFormatting>
  <conditionalFormatting sqref="D41">
    <cfRule type="timePeriod" dxfId="3778" priority="404" timePeriod="today">
      <formula>FLOOR(D41,1)=TODAY()</formula>
    </cfRule>
  </conditionalFormatting>
  <conditionalFormatting sqref="N7">
    <cfRule type="timePeriod" dxfId="3777" priority="403" timePeriod="today">
      <formula>FLOOR(N7,1)=TODAY()</formula>
    </cfRule>
  </conditionalFormatting>
  <conditionalFormatting sqref="N19">
    <cfRule type="timePeriod" dxfId="3776" priority="402" timePeriod="today">
      <formula>FLOOR(N19,1)=TODAY()</formula>
    </cfRule>
  </conditionalFormatting>
  <conditionalFormatting sqref="Q20">
    <cfRule type="expression" dxfId="3775" priority="401">
      <formula>O20=(M21+O21+Q21)</formula>
    </cfRule>
  </conditionalFormatting>
  <conditionalFormatting sqref="D7">
    <cfRule type="timePeriod" dxfId="3774" priority="287" timePeriod="today">
      <formula>FLOOR(D7,1)=TODAY()</formula>
    </cfRule>
    <cfRule type="expression" dxfId="3773" priority="391">
      <formula>AND(D7&gt;=TODAY(),D7&lt;=TODAY()+1)</formula>
    </cfRule>
  </conditionalFormatting>
  <conditionalFormatting sqref="D7:E7">
    <cfRule type="expression" dxfId="3772" priority="247">
      <formula>$H7&lt;&gt;""</formula>
    </cfRule>
    <cfRule type="expression" dxfId="3771" priority="400">
      <formula>AND(TODAY()&gt;=$D$6+4,$H$7&lt;&gt;"")</formula>
    </cfRule>
  </conditionalFormatting>
  <conditionalFormatting sqref="D8:E8">
    <cfRule type="expression" dxfId="3770" priority="390">
      <formula>$I8&lt;&gt;""</formula>
    </cfRule>
    <cfRule type="timePeriod" dxfId="3769" priority="396" timePeriod="today">
      <formula>FLOOR(D8,1)=TODAY()</formula>
    </cfRule>
    <cfRule type="expression" dxfId="3768" priority="397">
      <formula>AND(D8&gt;=TODAY(),D8&lt;=TODAY()+1)</formula>
    </cfRule>
    <cfRule type="expression" dxfId="3767" priority="398">
      <formula>$H$7&lt;&gt;""</formula>
    </cfRule>
    <cfRule type="expression" dxfId="3766" priority="399">
      <formula>($E$9+$G$9+$I$9)=$G$8</formula>
    </cfRule>
  </conditionalFormatting>
  <conditionalFormatting sqref="E10:F10">
    <cfRule type="expression" dxfId="3765" priority="216">
      <formula>AND(SUM(E9,G9,I9)&lt;&gt;0,SUM(E9,G9,I9)=G8)</formula>
    </cfRule>
    <cfRule type="expression" dxfId="3764" priority="392">
      <formula>$H10&lt;&gt;""</formula>
    </cfRule>
    <cfRule type="timePeriod" dxfId="3763" priority="393" timePeriod="today">
      <formula>FLOOR(E10,1)=TODAY()</formula>
    </cfRule>
    <cfRule type="expression" dxfId="3762" priority="394">
      <formula>AND(E10&gt;=TODAY(),E10&lt;=TODAY()+1)</formula>
    </cfRule>
    <cfRule type="expression" dxfId="3761" priority="395">
      <formula>$I$8&lt;&gt;""</formula>
    </cfRule>
  </conditionalFormatting>
  <conditionalFormatting sqref="D12:I12">
    <cfRule type="timePeriod" dxfId="3760" priority="103" timePeriod="tomorrow">
      <formula>FLOOR(D12,1)=TODAY()+1</formula>
    </cfRule>
    <cfRule type="expression" dxfId="3759" priority="104">
      <formula>D$13&lt;&gt;""</formula>
    </cfRule>
    <cfRule type="expression" dxfId="3758" priority="105">
      <formula>D$12&lt;=TODAY()</formula>
    </cfRule>
  </conditionalFormatting>
  <conditionalFormatting sqref="D13:I13">
    <cfRule type="expression" dxfId="3757" priority="153">
      <formula>AND(D11&lt;&gt;"",YEAR($D11)=2019)</formula>
    </cfRule>
    <cfRule type="expression" dxfId="3756" priority="246">
      <formula>AND(D11&lt;&gt;"",YEAR($D11)=2020)</formula>
    </cfRule>
    <cfRule type="expression" dxfId="3755" priority="385">
      <formula>AND($D$11&lt;&gt;"",YEAR($D11)=2021)</formula>
    </cfRule>
    <cfRule type="expression" dxfId="3754" priority="386">
      <formula>AND(D11&lt;&gt;"",YEAR($D11)=2022)</formula>
    </cfRule>
    <cfRule type="expression" dxfId="3753" priority="387">
      <formula>AND(D11&lt;&gt;"",YEAR($D11)=2023)</formula>
    </cfRule>
    <cfRule type="expression" dxfId="3752" priority="388">
      <formula>AND(D11&lt;&gt;"",YEAR($D11)=2018)</formula>
    </cfRule>
  </conditionalFormatting>
  <conditionalFormatting sqref="D15">
    <cfRule type="expression" dxfId="3751" priority="120">
      <formula>AND(D15&gt;=TODAY(),D15&lt;=TODAY()+2)</formula>
    </cfRule>
    <cfRule type="expression" dxfId="3750" priority="145">
      <formula>AND(TODAY()&gt;=$H$10+6,TODAY()&lt;=$D$15-2)</formula>
    </cfRule>
  </conditionalFormatting>
  <conditionalFormatting sqref="I15">
    <cfRule type="cellIs" dxfId="3749" priority="295" operator="lessThan">
      <formula>1</formula>
    </cfRule>
  </conditionalFormatting>
  <conditionalFormatting sqref="I15">
    <cfRule type="expression" dxfId="3748" priority="384">
      <formula>IF(AND(E14="",G14="",I14="",(D11:I11)=""),"",IF(E14+G14+I14&lt;&gt;SUM(D11:I11),G15&lt;=TODAY()))</formula>
    </cfRule>
  </conditionalFormatting>
  <conditionalFormatting sqref="H7:I7">
    <cfRule type="expression" dxfId="3747" priority="381">
      <formula>$D8&lt;&gt;""</formula>
    </cfRule>
    <cfRule type="expression" dxfId="3746" priority="382">
      <formula>AND(H7="",D7&lt;&gt;"",D7&lt;=TODAY())</formula>
    </cfRule>
    <cfRule type="timePeriod" dxfId="3745" priority="383" timePeriod="today">
      <formula>FLOOR(H7,1)=TODAY()</formula>
    </cfRule>
  </conditionalFormatting>
  <conditionalFormatting sqref="I8">
    <cfRule type="expression" dxfId="3744" priority="380">
      <formula>G8=(E9+G9+I9)</formula>
    </cfRule>
  </conditionalFormatting>
  <conditionalFormatting sqref="H10">
    <cfRule type="expression" dxfId="3743" priority="376">
      <formula>(E9+G9+I9)=G8</formula>
    </cfRule>
  </conditionalFormatting>
  <conditionalFormatting sqref="H10:I10">
    <cfRule type="expression" dxfId="3742" priority="377">
      <formula>AND(H10="",E10&lt;&gt;"",E10&lt;=TODAY())</formula>
    </cfRule>
    <cfRule type="notContainsBlanks" dxfId="3741" priority="378">
      <formula>LEN(TRIM(H10))&gt;0</formula>
    </cfRule>
    <cfRule type="expression" dxfId="3740" priority="379">
      <formula>E10=TODAY()</formula>
    </cfRule>
  </conditionalFormatting>
  <conditionalFormatting sqref="D19">
    <cfRule type="timePeriod" dxfId="3739" priority="285" timePeriod="today">
      <formula>FLOOR(D19,1)=TODAY()</formula>
    </cfRule>
    <cfRule type="expression" dxfId="3738" priority="363">
      <formula>AND(D19&gt;=TODAY(),D19&lt;=TODAY()+1)</formula>
    </cfRule>
  </conditionalFormatting>
  <conditionalFormatting sqref="D19:E19">
    <cfRule type="expression" dxfId="3737" priority="277">
      <formula>$H19&lt;&gt;""</formula>
    </cfRule>
    <cfRule type="expression" dxfId="3736" priority="371">
      <formula>AND(TODAY()&gt;=$D$18+4,$H$19&lt;&gt;"")</formula>
    </cfRule>
  </conditionalFormatting>
  <conditionalFormatting sqref="D20">
    <cfRule type="expression" dxfId="3735" priority="370">
      <formula>AND(D20&gt;=TODAY(),D20&lt;=TODAY()+1)</formula>
    </cfRule>
  </conditionalFormatting>
  <conditionalFormatting sqref="D20:E20">
    <cfRule type="expression" dxfId="3734" priority="368">
      <formula>$I20&lt;&gt;""</formula>
    </cfRule>
    <cfRule type="timePeriod" dxfId="3733" priority="369" timePeriod="today">
      <formula>FLOOR(D20,1)=TODAY()</formula>
    </cfRule>
    <cfRule type="expression" dxfId="3732" priority="372">
      <formula>$H$19&lt;&gt;""</formula>
    </cfRule>
    <cfRule type="expression" dxfId="3731" priority="373">
      <formula>($E$21+$G$21+$I$21)=$G$20</formula>
    </cfRule>
  </conditionalFormatting>
  <conditionalFormatting sqref="E22:F22">
    <cfRule type="expression" dxfId="3730" priority="294">
      <formula>AND(SUM(E21,G21,I21)&lt;&gt;0,SUM(E21,G21,I21)=G20)</formula>
    </cfRule>
    <cfRule type="expression" dxfId="3729" priority="364">
      <formula>$H22&lt;&gt;""</formula>
    </cfRule>
    <cfRule type="timePeriod" dxfId="3728" priority="365" timePeriod="today">
      <formula>FLOOR(E22,1)=TODAY()</formula>
    </cfRule>
    <cfRule type="expression" dxfId="3727" priority="366">
      <formula>AND(E22&gt;=TODAY(),E22&lt;=TODAY()+1)</formula>
    </cfRule>
    <cfRule type="expression" dxfId="3726" priority="367">
      <formula>$I$20&lt;&gt;""</formula>
    </cfRule>
  </conditionalFormatting>
  <conditionalFormatting sqref="D24:I24">
    <cfRule type="timePeriod" dxfId="3725" priority="127" timePeriod="tomorrow">
      <formula>FLOOR(D24,1)=TODAY()+1</formula>
    </cfRule>
    <cfRule type="expression" dxfId="3724" priority="132">
      <formula>D$24&lt;=TODAY()</formula>
    </cfRule>
  </conditionalFormatting>
  <conditionalFormatting sqref="D24:I24">
    <cfRule type="expression" dxfId="3723" priority="97">
      <formula>D$25&lt;&gt;""</formula>
    </cfRule>
  </conditionalFormatting>
  <conditionalFormatting sqref="D25:I25">
    <cfRule type="expression" dxfId="3722" priority="184">
      <formula>AND(D23&lt;&gt;"",YEAR($D23)=2018)</formula>
    </cfRule>
    <cfRule type="expression" dxfId="3721" priority="251">
      <formula>AND(D23&lt;&gt;"",YEAR($D23)=2019)</formula>
    </cfRule>
    <cfRule type="expression" dxfId="3720" priority="358">
      <formula>AND(D23&lt;&gt;"",YEAR($D23)=2020)</formula>
    </cfRule>
    <cfRule type="expression" dxfId="3719" priority="359">
      <formula>AND(D23&lt;&gt;"",YEAR($D23)=2021)</formula>
    </cfRule>
    <cfRule type="expression" dxfId="3718" priority="360">
      <formula>AND(D23&lt;&gt;"",YEAR($D23)=2022)</formula>
    </cfRule>
    <cfRule type="expression" dxfId="3717" priority="361">
      <formula>AND(D23&lt;&gt;"",YEAR($D23)=2023)</formula>
    </cfRule>
  </conditionalFormatting>
  <conditionalFormatting sqref="D27">
    <cfRule type="expression" dxfId="3716" priority="118">
      <formula>AND(D27&gt;=TODAY(),D27&lt;=TODAY()+2)</formula>
    </cfRule>
    <cfRule type="expression" dxfId="3715" priority="129">
      <formula>AND(TODAY()&gt;=$H$22+6,TODAY()&lt;=$D$27-2)</formula>
    </cfRule>
  </conditionalFormatting>
  <conditionalFormatting sqref="H19">
    <cfRule type="timePeriod" dxfId="3714" priority="356" timePeriod="today">
      <formula>FLOOR(H19,1)=TODAY()</formula>
    </cfRule>
  </conditionalFormatting>
  <conditionalFormatting sqref="H19:I19">
    <cfRule type="expression" dxfId="3713" priority="354">
      <formula>$D20&lt;&gt;""</formula>
    </cfRule>
    <cfRule type="expression" dxfId="3712" priority="355">
      <formula>AND(H19="",D19&lt;&gt;"",D19&lt;=TODAY())</formula>
    </cfRule>
  </conditionalFormatting>
  <conditionalFormatting sqref="I20">
    <cfRule type="expression" dxfId="3711" priority="353">
      <formula>G20=(E21+G21+I21)</formula>
    </cfRule>
  </conditionalFormatting>
  <conditionalFormatting sqref="H22:I22">
    <cfRule type="expression" dxfId="3710" priority="349">
      <formula>(E21+G21+I21)=G20</formula>
    </cfRule>
    <cfRule type="expression" dxfId="3709" priority="350">
      <formula>AND(H22="",E22&lt;&gt;"",E22&lt;=TODAY())</formula>
    </cfRule>
    <cfRule type="notContainsBlanks" dxfId="3708" priority="351">
      <formula>LEN(TRIM(H22))&gt;0</formula>
    </cfRule>
    <cfRule type="expression" dxfId="3707" priority="352">
      <formula>E22=TODAY()</formula>
    </cfRule>
  </conditionalFormatting>
  <conditionalFormatting sqref="I27">
    <cfRule type="cellIs" dxfId="3706" priority="347" operator="lessThan">
      <formula>1</formula>
    </cfRule>
  </conditionalFormatting>
  <conditionalFormatting sqref="I27">
    <cfRule type="expression" dxfId="3705" priority="348">
      <formula>IF(AND(E26="",G26="",I26="",(D23:I23)=""),"",IF(E26+G26+I26&lt;&gt;SUM(D23:I23),G27&lt;=TODAY()))</formula>
    </cfRule>
  </conditionalFormatting>
  <conditionalFormatting sqref="L7">
    <cfRule type="timePeriod" dxfId="3704" priority="284" timePeriod="today">
      <formula>FLOOR(L7,1)=TODAY()</formula>
    </cfRule>
    <cfRule type="expression" dxfId="3703" priority="293">
      <formula>AND(L7&gt;=TODAY(),L7&lt;=TODAY()+1)</formula>
    </cfRule>
  </conditionalFormatting>
  <conditionalFormatting sqref="L7:M7">
    <cfRule type="expression" dxfId="3702" priority="278">
      <formula>$P7&lt;&gt;""</formula>
    </cfRule>
    <cfRule type="expression" dxfId="3701" priority="343">
      <formula>AND(TODAY()&gt;=$L$6+4,$P$7&lt;&gt;"")</formula>
    </cfRule>
  </conditionalFormatting>
  <conditionalFormatting sqref="L8">
    <cfRule type="expression" dxfId="3700" priority="342">
      <formula>AND(L8&gt;=TODAY(),L8&lt;=TODAY()+1)</formula>
    </cfRule>
  </conditionalFormatting>
  <conditionalFormatting sqref="L8:M8">
    <cfRule type="expression" dxfId="3699" priority="340">
      <formula>$Q$8&lt;&gt;""</formula>
    </cfRule>
    <cfRule type="timePeriod" dxfId="3698" priority="341" timePeriod="today">
      <formula>FLOOR(L8,1)=TODAY()</formula>
    </cfRule>
    <cfRule type="expression" dxfId="3697" priority="344">
      <formula>$P$7&lt;&gt;""</formula>
    </cfRule>
    <cfRule type="expression" dxfId="3696" priority="345">
      <formula>($M$9+$O$9+$Q$9)=$O$8</formula>
    </cfRule>
  </conditionalFormatting>
  <conditionalFormatting sqref="M10:N10">
    <cfRule type="expression" dxfId="3695" priority="291">
      <formula>"ET(SOMME(M8;O8;Q8)&lt;&gt;0;SOMME(M8;O8;Q9)=O7)  "</formula>
    </cfRule>
    <cfRule type="expression" dxfId="3694" priority="336">
      <formula>$P10&lt;&gt;""</formula>
    </cfRule>
    <cfRule type="timePeriod" dxfId="3693" priority="337" timePeriod="today">
      <formula>FLOOR(M10,1)=TODAY()</formula>
    </cfRule>
    <cfRule type="expression" dxfId="3692" priority="338">
      <formula>AND(M10&gt;=TODAY(),M10&lt;=TODAY()+1)</formula>
    </cfRule>
    <cfRule type="expression" dxfId="3691" priority="339">
      <formula>$Q$8&lt;&gt;""</formula>
    </cfRule>
  </conditionalFormatting>
  <conditionalFormatting sqref="L13:Q13">
    <cfRule type="expression" dxfId="3690" priority="173">
      <formula>AND(L11&lt;&gt;"",YEAR($L11)=2018)</formula>
    </cfRule>
    <cfRule type="expression" dxfId="3689" priority="233">
      <formula>AND(L11&lt;&gt;"",YEAR($L11)=2019)</formula>
    </cfRule>
    <cfRule type="expression" dxfId="3688" priority="332">
      <formula>AND(L11&lt;&gt;"",YEAR($L11)=2020)</formula>
    </cfRule>
    <cfRule type="expression" dxfId="3687" priority="333">
      <formula>AND(L11&lt;&gt;"",YEAR($L11)=2021)</formula>
    </cfRule>
    <cfRule type="expression" dxfId="3686" priority="334">
      <formula>AND(L11&lt;&gt;"",YEAR($L11)=2022)</formula>
    </cfRule>
    <cfRule type="expression" dxfId="3685" priority="335">
      <formula>AND(L11&lt;&gt;"",YEAR($L11)=2023)</formula>
    </cfRule>
  </conditionalFormatting>
  <conditionalFormatting sqref="L15">
    <cfRule type="expression" dxfId="3684" priority="119">
      <formula>AND(L15&gt;=TODAY(),L15&lt;=TODAY()+2)</formula>
    </cfRule>
    <cfRule type="expression" dxfId="3683" priority="133">
      <formula>AND(TODAY()&gt;=$P$10+6,TODAY()&lt;=$L$15-2)</formula>
    </cfRule>
  </conditionalFormatting>
  <conditionalFormatting sqref="P7">
    <cfRule type="timePeriod" dxfId="3682" priority="330" timePeriod="today">
      <formula>FLOOR(P7,1)=TODAY()</formula>
    </cfRule>
  </conditionalFormatting>
  <conditionalFormatting sqref="P7:Q7">
    <cfRule type="expression" dxfId="3681" priority="328">
      <formula>$L8&lt;&gt;""</formula>
    </cfRule>
    <cfRule type="expression" dxfId="3680" priority="329">
      <formula>AND(P7="",L7&lt;&gt;"",L7&lt;=TODAY())</formula>
    </cfRule>
  </conditionalFormatting>
  <conditionalFormatting sqref="Q8">
    <cfRule type="expression" dxfId="3679" priority="327">
      <formula>O8=(M9+O9+Q9)</formula>
    </cfRule>
  </conditionalFormatting>
  <conditionalFormatting sqref="P10:Q10">
    <cfRule type="expression" dxfId="3678" priority="323">
      <formula>(M9+O9+Q9)=O8</formula>
    </cfRule>
    <cfRule type="expression" dxfId="3677" priority="324">
      <formula>AND(P10="",M10&lt;&gt;"",M10&lt;=TODAY())</formula>
    </cfRule>
    <cfRule type="notContainsBlanks" dxfId="3676" priority="325">
      <formula>LEN(TRIM(P10))&gt;0</formula>
    </cfRule>
    <cfRule type="expression" dxfId="3675" priority="326">
      <formula>M10=TODAY()</formula>
    </cfRule>
  </conditionalFormatting>
  <conditionalFormatting sqref="Q15">
    <cfRule type="cellIs" dxfId="3674" priority="321" operator="lessThan">
      <formula>1</formula>
    </cfRule>
  </conditionalFormatting>
  <conditionalFormatting sqref="Q15">
    <cfRule type="expression" dxfId="3673" priority="322">
      <formula>IF(AND(M14="",O14="",Q14="",(L11:Q11)=""),"",IF(M14+O14+Q14&lt;&gt;SUM(L11:Q11),O15&lt;=TODAY()))</formula>
    </cfRule>
  </conditionalFormatting>
  <conditionalFormatting sqref="L19">
    <cfRule type="timePeriod" dxfId="3672" priority="283" timePeriod="today">
      <formula>FLOOR(L19,1)=TODAY()</formula>
    </cfRule>
    <cfRule type="expression" dxfId="3671" priority="290">
      <formula>AND(L19&gt;=TODAY(),L19&lt;=TODAY()+1)</formula>
    </cfRule>
  </conditionalFormatting>
  <conditionalFormatting sqref="L19:M19">
    <cfRule type="expression" dxfId="3670" priority="276">
      <formula>$P19&lt;&gt;""</formula>
    </cfRule>
    <cfRule type="expression" dxfId="3669" priority="317">
      <formula>AND(TODAY()&gt;=$L$18+4,$P$19&lt;&gt;"")</formula>
    </cfRule>
  </conditionalFormatting>
  <conditionalFormatting sqref="L20:M20">
    <cfRule type="expression" dxfId="3668" priority="314">
      <formula>$Q20&lt;&gt;""</formula>
    </cfRule>
    <cfRule type="timePeriod" dxfId="3667" priority="315" timePeriod="today">
      <formula>FLOOR(L20,1)=TODAY()</formula>
    </cfRule>
    <cfRule type="expression" dxfId="3666" priority="316">
      <formula>AND(L20&gt;=TODAY(),L20&lt;=TODAY()+1)</formula>
    </cfRule>
    <cfRule type="expression" dxfId="3665" priority="318">
      <formula>$P$19&lt;&gt;""</formula>
    </cfRule>
    <cfRule type="expression" dxfId="3664" priority="319">
      <formula>($M$21+$O$21+$Q$21)=$O$20</formula>
    </cfRule>
  </conditionalFormatting>
  <conditionalFormatting sqref="M22:N22">
    <cfRule type="expression" dxfId="3663" priority="288">
      <formula>AND(SUM(M21,O21,Q21)&lt;&gt;0,SUM(M21,O21,Q21)=O20)</formula>
    </cfRule>
    <cfRule type="expression" dxfId="3662" priority="310">
      <formula>$P22&lt;&gt;""</formula>
    </cfRule>
    <cfRule type="timePeriod" dxfId="3661" priority="311" timePeriod="today">
      <formula>FLOOR(M22,1)=TODAY()</formula>
    </cfRule>
    <cfRule type="expression" dxfId="3660" priority="312">
      <formula>AND(M22&gt;=TODAY(),M22&lt;=TODAY()+1)</formula>
    </cfRule>
    <cfRule type="expression" dxfId="3659" priority="313">
      <formula>$Q$20&lt;&gt;""</formula>
    </cfRule>
  </conditionalFormatting>
  <conditionalFormatting sqref="L25:Q25">
    <cfRule type="expression" dxfId="3658" priority="147">
      <formula>AND(L23&lt;&gt;"",YEAR($L23)=2023)</formula>
    </cfRule>
    <cfRule type="expression" dxfId="3657" priority="220">
      <formula>AND(L23&lt;&gt;"",YEAR($L23)=2022)</formula>
    </cfRule>
    <cfRule type="expression" dxfId="3656" priority="306">
      <formula>AND(L23&lt;&gt;"",YEAR($L23)=2021)</formula>
    </cfRule>
    <cfRule type="expression" dxfId="3655" priority="307">
      <formula>AND(L23&lt;&gt;"",YEAR($L23)=2020)</formula>
    </cfRule>
    <cfRule type="expression" dxfId="3654" priority="308">
      <formula>AND(L23&lt;&gt;"",YEAR($L23)=2019)</formula>
    </cfRule>
    <cfRule type="expression" dxfId="3653" priority="309">
      <formula>AND(L23&lt;&gt;"",YEAR($L23)=2018)</formula>
    </cfRule>
  </conditionalFormatting>
  <conditionalFormatting sqref="L27">
    <cfRule type="expression" dxfId="3652" priority="121">
      <formula>AND(L27&gt;=TODAY(),L27&lt;=TODAY()+2)</formula>
    </cfRule>
    <cfRule type="expression" dxfId="3651" priority="169">
      <formula>AND(TODAY()&gt;=$P$22+6,TODAY()&lt;=$L$27-2)</formula>
    </cfRule>
  </conditionalFormatting>
  <conditionalFormatting sqref="P19">
    <cfRule type="timePeriod" dxfId="3650" priority="304" timePeriod="today">
      <formula>FLOOR(P19,1)=TODAY()</formula>
    </cfRule>
  </conditionalFormatting>
  <conditionalFormatting sqref="P19:Q19">
    <cfRule type="expression" dxfId="3649" priority="302">
      <formula>$L20&lt;&gt;""</formula>
    </cfRule>
    <cfRule type="expression" dxfId="3648" priority="303">
      <formula>AND(P19="",L19&lt;&gt;"",L19&lt;=TODAY())</formula>
    </cfRule>
  </conditionalFormatting>
  <conditionalFormatting sqref="P22:Q22">
    <cfRule type="expression" dxfId="3647" priority="298">
      <formula>(M21+O21+Q21)=O20</formula>
    </cfRule>
    <cfRule type="expression" dxfId="3646" priority="299">
      <formula>AND(P22="",M22&lt;&gt;"",M22&lt;=TODAY())</formula>
    </cfRule>
    <cfRule type="notContainsBlanks" dxfId="3645" priority="300">
      <formula>LEN(TRIM(P22))&gt;0</formula>
    </cfRule>
    <cfRule type="expression" dxfId="3644" priority="301">
      <formula>M22=TODAY()</formula>
    </cfRule>
  </conditionalFormatting>
  <conditionalFormatting sqref="Q27">
    <cfRule type="cellIs" dxfId="3643" priority="296" operator="lessThan">
      <formula>1</formula>
    </cfRule>
  </conditionalFormatting>
  <conditionalFormatting sqref="Q27">
    <cfRule type="expression" dxfId="3642" priority="297">
      <formula>IF(AND(M26="",O26="",Q26="",(L23:Q23)=""),"",IF(M26+O26+Q26&lt;&gt;SUM(L23:Q23),O27&lt;=TODAY()))</formula>
    </cfRule>
  </conditionalFormatting>
  <conditionalFormatting sqref="D6:I15">
    <cfRule type="expression" dxfId="3641" priority="201">
      <formula>AND(($E$14+$G$14+$I$14)&lt;&gt;"",COUNTA($D$11:$I$11)&gt;0,COUNTA($D$11:$I$11)=($E$14+$G$14+$I$14))</formula>
    </cfRule>
  </conditionalFormatting>
  <conditionalFormatting sqref="D18:I27">
    <cfRule type="expression" dxfId="3640" priority="148">
      <formula>AND(($E$26+$G$26+$I$26)&lt;&gt;"",COUNTA($D$23:$I$23)&gt;0,COUNTA($D$23:$I$23)=($E$26+$G$26+$I$26))</formula>
    </cfRule>
  </conditionalFormatting>
  <conditionalFormatting sqref="L12:Q12">
    <cfRule type="timePeriod" dxfId="3639" priority="134" timePeriod="tomorrow">
      <formula>FLOOR(L12,1)=TODAY()+1</formula>
    </cfRule>
    <cfRule type="expression" dxfId="3638" priority="136">
      <formula>L$12&lt;=TODAY()</formula>
    </cfRule>
  </conditionalFormatting>
  <conditionalFormatting sqref="L12:Q12">
    <cfRule type="expression" dxfId="3637" priority="91">
      <formula>L$13&lt;&gt;""</formula>
    </cfRule>
  </conditionalFormatting>
  <conditionalFormatting sqref="L6:Q15">
    <cfRule type="expression" dxfId="3636" priority="150">
      <formula>AND(($M$14+$O$14+$Q$14)&lt;&gt;"",COUNTA($L$11:$Q$11)&gt;0,COUNTA($L$11:$Q$11)=($M$14+$O$14+$Q$14))</formula>
    </cfRule>
  </conditionalFormatting>
  <conditionalFormatting sqref="L24:Q24">
    <cfRule type="expression" dxfId="3635" priority="123">
      <formula>L$24&lt;=TODAY()</formula>
    </cfRule>
    <cfRule type="timePeriod" dxfId="3634" priority="160" timePeriod="tomorrow">
      <formula>FLOOR(L24,1)=TODAY()+1</formula>
    </cfRule>
  </conditionalFormatting>
  <conditionalFormatting sqref="L24:Q24">
    <cfRule type="expression" dxfId="3633" priority="85">
      <formula>L$25&lt;&gt;""</formula>
    </cfRule>
  </conditionalFormatting>
  <conditionalFormatting sqref="L18:Q27">
    <cfRule type="expression" dxfId="3632" priority="146">
      <formula>AND(($M$26+$O$26+$Q$26)&lt;&gt;"",COUNTA($L$23:$Q$23)&gt;0,COUNTA($L$23:$Q$23)=($M$26+$O$26+$Q$26))</formula>
    </cfRule>
  </conditionalFormatting>
  <conditionalFormatting sqref="D6:I10">
    <cfRule type="expression" dxfId="3631" priority="144">
      <formula>AND($E$9&lt;&gt;"",$G$9&lt;&gt;"",$I$9&lt;&gt;"",$G$8&lt;&gt;"",$E$9+$G$9+$I$9=$G$8)</formula>
    </cfRule>
  </conditionalFormatting>
  <conditionalFormatting sqref="D18:I22">
    <cfRule type="expression" dxfId="3630" priority="141">
      <formula>AND($E$21&lt;&gt;"",$G$21&lt;&gt;"",$I$21&lt;&gt;"",$G$20&lt;&gt;"",$E$21+$G$21+$I$21=$G$20)</formula>
    </cfRule>
  </conditionalFormatting>
  <conditionalFormatting sqref="L6:Q10">
    <cfRule type="expression" dxfId="3629" priority="143">
      <formula>AND($M$9&lt;&gt;"",$O$9&lt;&gt;"",$Q$9&lt;&gt;"",$O$8&lt;&gt;"",$M$9+$O$9+$Q$9=$O$8)</formula>
    </cfRule>
  </conditionalFormatting>
  <conditionalFormatting sqref="L18:Q22">
    <cfRule type="expression" dxfId="3628" priority="139">
      <formula>AND($M$21&lt;&gt;"",$O$21&lt;&gt;"",$Q$21&lt;&gt;"",$O$20&lt;&gt;"",$M$21+$O$21+$Q$21=$O$20)</formula>
    </cfRule>
  </conditionalFormatting>
  <conditionalFormatting sqref="M5:N5">
    <cfRule type="expression" dxfId="3627" priority="78">
      <formula>$M$5&lt;&gt;""</formula>
    </cfRule>
    <cfRule type="expression" dxfId="3626" priority="83">
      <formula>OR(D27&lt;=TODAY()-2,Q5&lt;=TODAY()-2)</formula>
    </cfRule>
    <cfRule type="expression" dxfId="3625" priority="280">
      <formula>$M$4&lt;&gt;""</formula>
    </cfRule>
    <cfRule type="expression" dxfId="3624" priority="282">
      <formula>OR($E$21+$G$21+$I$21=$I$20,$E$26+$G$26+$I$26=$I$20,TODAY()&gt;=$D$27-2)</formula>
    </cfRule>
  </conditionalFormatting>
  <conditionalFormatting sqref="D6">
    <cfRule type="expression" dxfId="3623" priority="217">
      <formula>$D$6&lt;&gt;""</formula>
    </cfRule>
    <cfRule type="expression" dxfId="3622" priority="275">
      <formula>$D7=TODAY()</formula>
    </cfRule>
    <cfRule type="expression" dxfId="3621" priority="375">
      <formula>$I$5&lt;&gt;""</formula>
    </cfRule>
  </conditionalFormatting>
  <conditionalFormatting sqref="L6">
    <cfRule type="expression" dxfId="3620" priority="214">
      <formula>$L6&lt;&gt;""</formula>
    </cfRule>
    <cfRule type="expression" dxfId="3619" priority="244">
      <formula>$Q$4&lt;&gt;""</formula>
    </cfRule>
    <cfRule type="expression" dxfId="3618" priority="346">
      <formula>$L$7=TODAY()</formula>
    </cfRule>
  </conditionalFormatting>
  <conditionalFormatting sqref="D18">
    <cfRule type="expression" dxfId="3617" priority="265">
      <formula>$D$18&lt;&gt;""</formula>
    </cfRule>
    <cfRule type="expression" dxfId="3616" priority="357">
      <formula>$I16&lt;&gt;""</formula>
    </cfRule>
  </conditionalFormatting>
  <conditionalFormatting sqref="L18">
    <cfRule type="expression" dxfId="3615" priority="213">
      <formula>$L18&lt;&gt;""</formula>
    </cfRule>
    <cfRule type="expression" dxfId="3614" priority="231">
      <formula>$Q$16&lt;&gt;""</formula>
    </cfRule>
    <cfRule type="expression" dxfId="3613" priority="320">
      <formula>$L$19=TODAY()</formula>
    </cfRule>
  </conditionalFormatting>
  <conditionalFormatting sqref="E5">
    <cfRule type="expression" dxfId="3612" priority="271">
      <formula>$E5&lt;&gt;""</formula>
    </cfRule>
    <cfRule type="expression" dxfId="3611" priority="281">
      <formula>$E$4&lt;&gt;""</formula>
    </cfRule>
  </conditionalFormatting>
  <conditionalFormatting sqref="M6:Q6">
    <cfRule type="expression" dxfId="3610" priority="180">
      <formula>AND($P$7="",L6&lt;&gt;"",M6="")</formula>
    </cfRule>
  </conditionalFormatting>
  <conditionalFormatting sqref="D11">
    <cfRule type="expression" dxfId="3609" priority="102">
      <formula>IF($I8&gt;=1,$H$10,"")</formula>
    </cfRule>
  </conditionalFormatting>
  <conditionalFormatting sqref="E11">
    <cfRule type="expression" dxfId="3608" priority="111">
      <formula>IF($I$8&gt;=2,$H$10,"")</formula>
    </cfRule>
    <cfRule type="expression" dxfId="3607" priority="191">
      <formula>$E11&lt;&gt;""</formula>
    </cfRule>
  </conditionalFormatting>
  <conditionalFormatting sqref="F11">
    <cfRule type="expression" dxfId="3606" priority="157">
      <formula>IF($I$8&gt;=3,$H$10,"")</formula>
    </cfRule>
    <cfRule type="expression" dxfId="3605" priority="197">
      <formula>$F$11&lt;&gt;""</formula>
    </cfRule>
  </conditionalFormatting>
  <conditionalFormatting sqref="G11">
    <cfRule type="expression" dxfId="3604" priority="187">
      <formula>IF($I$8&gt;=4,$H$10,"")</formula>
    </cfRule>
    <cfRule type="expression" dxfId="3603" priority="202">
      <formula>$G$11&lt;&gt;""</formula>
    </cfRule>
  </conditionalFormatting>
  <conditionalFormatting sqref="H11">
    <cfRule type="expression" dxfId="3602" priority="188">
      <formula>IF($I$8&gt;=5,$H$10,"")</formula>
    </cfRule>
    <cfRule type="expression" dxfId="3601" priority="203">
      <formula>$H$11&lt;&gt;""</formula>
    </cfRule>
  </conditionalFormatting>
  <conditionalFormatting sqref="I11">
    <cfRule type="expression" dxfId="3600" priority="189">
      <formula>IF($I$8&gt;=6,$H$10,"")</formula>
    </cfRule>
    <cfRule type="expression" dxfId="3599" priority="204">
      <formula>$I$11&lt;&gt;""</formula>
    </cfRule>
  </conditionalFormatting>
  <conditionalFormatting sqref="D23">
    <cfRule type="expression" dxfId="3598" priority="149">
      <formula>IF($I$20&gt;=1,$H$22,"")</formula>
    </cfRule>
  </conditionalFormatting>
  <conditionalFormatting sqref="E23">
    <cfRule type="expression" dxfId="3597" priority="183">
      <formula>IF($I$20&gt;=2,$H$22,"")</formula>
    </cfRule>
    <cfRule type="expression" dxfId="3596" priority="186">
      <formula>$E$23&lt;&gt;""</formula>
    </cfRule>
  </conditionalFormatting>
  <conditionalFormatting sqref="F23">
    <cfRule type="expression" dxfId="3595" priority="182">
      <formula>IF($I$20&gt;=3,$H$22,"")</formula>
    </cfRule>
    <cfRule type="expression" dxfId="3594" priority="192">
      <formula>$F$23&lt;&gt;""</formula>
    </cfRule>
  </conditionalFormatting>
  <conditionalFormatting sqref="G23">
    <cfRule type="expression" dxfId="3593" priority="181">
      <formula>IF($I$20&gt;=4,$H$22,"")</formula>
    </cfRule>
    <cfRule type="expression" dxfId="3592" priority="193">
      <formula>$G$23&lt;&gt;""</formula>
    </cfRule>
  </conditionalFormatting>
  <conditionalFormatting sqref="H23">
    <cfRule type="expression" dxfId="3591" priority="155">
      <formula>IF($I$20&gt;=5,$H$22,"")</formula>
    </cfRule>
    <cfRule type="expression" dxfId="3590" priority="194">
      <formula>$H$23&lt;&gt;""</formula>
    </cfRule>
  </conditionalFormatting>
  <conditionalFormatting sqref="I23">
    <cfRule type="expression" dxfId="3589" priority="96">
      <formula>IF($I$20&gt;=6,$H$22,"")</formula>
    </cfRule>
    <cfRule type="expression" dxfId="3588" priority="195">
      <formula>$I$23&lt;&gt;""</formula>
    </cfRule>
  </conditionalFormatting>
  <conditionalFormatting sqref="L11">
    <cfRule type="expression" dxfId="3587" priority="151">
      <formula>IF($Q8&gt;=1,$P$10,"")</formula>
    </cfRule>
  </conditionalFormatting>
  <conditionalFormatting sqref="M11">
    <cfRule type="expression" dxfId="3586" priority="90">
      <formula>IF($Q$8&gt;=2,$P$10,"")</formula>
    </cfRule>
    <cfRule type="expression" dxfId="3585" priority="175">
      <formula>$M$11&lt;&gt;""</formula>
    </cfRule>
  </conditionalFormatting>
  <conditionalFormatting sqref="N11">
    <cfRule type="expression" dxfId="3584" priority="156">
      <formula>IF($Q$8&gt;=3,$P$10,"")</formula>
    </cfRule>
    <cfRule type="expression" dxfId="3583" priority="176">
      <formula>$N$11&lt;&gt;""</formula>
    </cfRule>
  </conditionalFormatting>
  <conditionalFormatting sqref="O11">
    <cfRule type="expression" dxfId="3582" priority="172">
      <formula>IF($Q$8&gt;=4,$P$10,"")</formula>
    </cfRule>
    <cfRule type="expression" dxfId="3581" priority="177">
      <formula>$O$11&lt;&gt;""</formula>
    </cfRule>
  </conditionalFormatting>
  <conditionalFormatting sqref="P11">
    <cfRule type="expression" dxfId="3580" priority="171">
      <formula>IF($Q$8&gt;=5,$P$10,"")</formula>
    </cfRule>
    <cfRule type="expression" dxfId="3579" priority="178">
      <formula>$P$11&lt;&gt;""</formula>
    </cfRule>
  </conditionalFormatting>
  <conditionalFormatting sqref="Q11">
    <cfRule type="expression" dxfId="3578" priority="170">
      <formula>IF($Q$8&gt;=6,$P$10,"")</formula>
    </cfRule>
    <cfRule type="expression" dxfId="3577" priority="179">
      <formula>$Q$11&lt;&gt;""</formula>
    </cfRule>
  </conditionalFormatting>
  <conditionalFormatting sqref="L23">
    <cfRule type="expression" dxfId="3576" priority="161">
      <formula>IF($Q$20&gt;=1,$P$22,"")</formula>
    </cfRule>
  </conditionalFormatting>
  <conditionalFormatting sqref="M23">
    <cfRule type="expression" dxfId="3575" priority="84">
      <formula>IF($Q$20&gt;=2,$P$22,"")</formula>
    </cfRule>
    <cfRule type="expression" dxfId="3574" priority="162">
      <formula>$M$23&lt;&gt;""</formula>
    </cfRule>
  </conditionalFormatting>
  <conditionalFormatting sqref="N23">
    <cfRule type="expression" dxfId="3573" priority="159">
      <formula>IF($Q$20&gt;=3,$P$22,"")</formula>
    </cfRule>
    <cfRule type="expression" dxfId="3572" priority="163">
      <formula>$N$23&lt;&gt;""</formula>
    </cfRule>
  </conditionalFormatting>
  <conditionalFormatting sqref="O23">
    <cfRule type="expression" dxfId="3571" priority="158">
      <formula>IF($Q$20&gt;=4,$P$22,"")</formula>
    </cfRule>
    <cfRule type="expression" dxfId="3570" priority="164">
      <formula>$O$23&lt;&gt;""</formula>
    </cfRule>
  </conditionalFormatting>
  <conditionalFormatting sqref="P23">
    <cfRule type="expression" dxfId="3569" priority="154">
      <formula>IF($Q$20&gt;=5,$P$22,"")</formula>
    </cfRule>
    <cfRule type="expression" dxfId="3568" priority="165">
      <formula>$P$23&lt;&gt;""</formula>
    </cfRule>
  </conditionalFormatting>
  <conditionalFormatting sqref="Q23">
    <cfRule type="expression" dxfId="3567" priority="117">
      <formula>IF($Q$20&gt;=6,$P$22,"")</formula>
    </cfRule>
    <cfRule type="expression" dxfId="3566" priority="166">
      <formula>$Q$23&lt;&gt;""</formula>
    </cfRule>
  </conditionalFormatting>
  <conditionalFormatting sqref="D11:I11">
    <cfRule type="expression" dxfId="3565" priority="59">
      <formula>D$11&lt;&gt;""</formula>
    </cfRule>
    <cfRule type="expression" dxfId="3564" priority="190">
      <formula>$H$10&lt;=TODAY()-2</formula>
    </cfRule>
  </conditionalFormatting>
  <conditionalFormatting sqref="L11:Q11">
    <cfRule type="expression" dxfId="3563" priority="58">
      <formula>L$11&lt;&gt;""</formula>
    </cfRule>
    <cfRule type="expression" dxfId="3562" priority="174">
      <formula>$P$10&lt;=TODAY()-2</formula>
    </cfRule>
  </conditionalFormatting>
  <conditionalFormatting sqref="D23:I23">
    <cfRule type="expression" dxfId="3561" priority="57">
      <formula>D$23&lt;&gt;""</formula>
    </cfRule>
    <cfRule type="expression" dxfId="3560" priority="185">
      <formula>$H$22&lt;=TODAY()-2</formula>
    </cfRule>
  </conditionalFormatting>
  <conditionalFormatting sqref="L23:Q23">
    <cfRule type="expression" dxfId="3559" priority="56">
      <formula>L$23&lt;&gt;""</formula>
    </cfRule>
    <cfRule type="expression" dxfId="3558" priority="167">
      <formula>$P$22&lt;=TODAY()-2</formula>
    </cfRule>
  </conditionalFormatting>
  <conditionalFormatting sqref="E6:I6">
    <cfRule type="expression" dxfId="3557" priority="212">
      <formula>AND($H$7="",D6&lt;&gt;"",E6="")</formula>
    </cfRule>
  </conditionalFormatting>
  <conditionalFormatting sqref="E18:I18">
    <cfRule type="expression" dxfId="3556" priority="209">
      <formula>AND($H$19="",D18&lt;&gt;"",E18="")</formula>
    </cfRule>
  </conditionalFormatting>
  <conditionalFormatting sqref="M18:Q18">
    <cfRule type="expression" dxfId="3555" priority="207">
      <formula>AND($P$19="",L18&lt;&gt;"",M18="")</formula>
    </cfRule>
  </conditionalFormatting>
  <conditionalFormatting sqref="M12">
    <cfRule type="expression" dxfId="3554" priority="232">
      <formula>AND(TODAY()&gt;=$M$11,TODAY()&lt;=$M$12-1)</formula>
    </cfRule>
  </conditionalFormatting>
  <conditionalFormatting sqref="L12">
    <cfRule type="expression" dxfId="3553" priority="292">
      <formula>AND(TODAY()&gt;=$L$11,TODAY()&lt;=$L$12-1)</formula>
    </cfRule>
  </conditionalFormatting>
  <conditionalFormatting sqref="N12">
    <cfRule type="expression" dxfId="3552" priority="95">
      <formula>$N$12&lt;=TODAY()</formula>
    </cfRule>
    <cfRule type="expression" dxfId="3551" priority="210">
      <formula>AND(TODAY()&gt;=$N$11,TODAY()&lt;=$N$12-1)</formula>
    </cfRule>
  </conditionalFormatting>
  <conditionalFormatting sqref="O12">
    <cfRule type="expression" dxfId="3550" priority="94">
      <formula>$O$12&lt;=TODAY()</formula>
    </cfRule>
    <cfRule type="expression" dxfId="3549" priority="142">
      <formula>AND(TODAY()&gt;=$O$11,TODAY()&lt;=$O$12-1)</formula>
    </cfRule>
  </conditionalFormatting>
  <conditionalFormatting sqref="P12">
    <cfRule type="expression" dxfId="3548" priority="93">
      <formula>$P12&lt;=TODAY()</formula>
    </cfRule>
    <cfRule type="expression" dxfId="3547" priority="137">
      <formula>AND(TODAY()&gt;=$P$11,TODAY()&lt;=$P$12-1)</formula>
    </cfRule>
  </conditionalFormatting>
  <conditionalFormatting sqref="Q12">
    <cfRule type="expression" dxfId="3546" priority="92">
      <formula>$Q$12&lt;=TODAY()</formula>
    </cfRule>
    <cfRule type="expression" dxfId="3545" priority="135">
      <formula>AND(TODAY()&gt;=$Q$11,TODAY()&lt;=$Q$12-1)</formula>
    </cfRule>
  </conditionalFormatting>
  <conditionalFormatting sqref="D24">
    <cfRule type="expression" dxfId="3544" priority="362">
      <formula>AND(TODAY()&gt;=D23,TODAY()&lt;=D24-1)</formula>
    </cfRule>
  </conditionalFormatting>
  <conditionalFormatting sqref="E24">
    <cfRule type="expression" dxfId="3543" priority="130">
      <formula>$E$24&lt;=TODAY()</formula>
    </cfRule>
    <cfRule type="expression" dxfId="3542" priority="250">
      <formula>AND(TODAY()&gt;=$E$23,TODAY()&lt;=$E$24-1)</formula>
    </cfRule>
  </conditionalFormatting>
  <conditionalFormatting sqref="F24">
    <cfRule type="expression" dxfId="3541" priority="101">
      <formula>$F$24&lt;=TODAY()</formula>
    </cfRule>
    <cfRule type="expression" dxfId="3540" priority="211">
      <formula>AND(TODAY()&gt;=$F$23,TODAY()&lt;=$F$24-1)</formula>
    </cfRule>
  </conditionalFormatting>
  <conditionalFormatting sqref="G24">
    <cfRule type="expression" dxfId="3539" priority="100">
      <formula>$G$24&lt;=TODAY()</formula>
    </cfRule>
    <cfRule type="expression" dxfId="3538" priority="140">
      <formula>AND(TODAY()&gt;=$G$23,TODAY()&lt;=$G$24-1)</formula>
    </cfRule>
  </conditionalFormatting>
  <conditionalFormatting sqref="H24">
    <cfRule type="expression" dxfId="3537" priority="99">
      <formula>$H$24&lt;=TODAY()</formula>
    </cfRule>
    <cfRule type="expression" dxfId="3536" priority="131">
      <formula>AND(TODAY()&gt;=$H$23,TODAY()&lt;=$H$24-1)</formula>
    </cfRule>
  </conditionalFormatting>
  <conditionalFormatting sqref="I24">
    <cfRule type="expression" dxfId="3535" priority="98">
      <formula>$I$24&lt;=TODAY()</formula>
    </cfRule>
    <cfRule type="expression" dxfId="3534" priority="128">
      <formula>AND(TODAY()&gt;=$I$23,TODAY()&lt;=$I$24-1)</formula>
    </cfRule>
  </conditionalFormatting>
  <conditionalFormatting sqref="L24">
    <cfRule type="expression" dxfId="3533" priority="289">
      <formula>AND(TODAY()&gt;=$L$23,TODAY()&lt;=$L$24-1)</formula>
    </cfRule>
  </conditionalFormatting>
  <conditionalFormatting sqref="M24">
    <cfRule type="expression" dxfId="3532" priority="122">
      <formula>$M$24&lt;=TODAY()</formula>
    </cfRule>
    <cfRule type="expression" dxfId="3531" priority="219">
      <formula>AND(TODAY()&gt;=$M$23,TODAY()&lt;=$M$24-1)</formula>
    </cfRule>
  </conditionalFormatting>
  <conditionalFormatting sqref="N24">
    <cfRule type="expression" dxfId="3530" priority="89">
      <formula>$N$24&lt;=TODAY()</formula>
    </cfRule>
    <cfRule type="expression" dxfId="3529" priority="138">
      <formula>AND(TODAY()&gt;=$N$23,TODAY()&lt;=$N$24-1)</formula>
    </cfRule>
  </conditionalFormatting>
  <conditionalFormatting sqref="O24">
    <cfRule type="expression" dxfId="3528" priority="88">
      <formula>$O$24&lt;=TODAY()</formula>
    </cfRule>
    <cfRule type="expression" dxfId="3527" priority="126">
      <formula>AND(TODAY()&gt;=$O$23,TODAY()&lt;=$O$24-1)</formula>
    </cfRule>
  </conditionalFormatting>
  <conditionalFormatting sqref="P24">
    <cfRule type="expression" dxfId="3526" priority="87">
      <formula>$P$24&lt;=TODAY()</formula>
    </cfRule>
    <cfRule type="expression" dxfId="3525" priority="125">
      <formula>AND(TODAY()&gt;=$P$23,TODAY()&lt;=$P$24-1)</formula>
    </cfRule>
  </conditionalFormatting>
  <conditionalFormatting sqref="Q24">
    <cfRule type="expression" dxfId="3524" priority="86">
      <formula>$Q$24&lt;=TODAY()</formula>
    </cfRule>
    <cfRule type="expression" dxfId="3523" priority="124">
      <formula>AND(TODAY()&gt;=$Q$23,TODAY()&lt;=$Q$24-1)</formula>
    </cfRule>
  </conditionalFormatting>
  <conditionalFormatting sqref="G15">
    <cfRule type="expression" dxfId="3522" priority="112">
      <formula>$G$15=TODAY()</formula>
    </cfRule>
    <cfRule type="expression" dxfId="3521" priority="113">
      <formula>AND(TODAY()&gt;=D15,TODAY()&lt;=G15)</formula>
    </cfRule>
  </conditionalFormatting>
  <conditionalFormatting sqref="G27">
    <cfRule type="expression" dxfId="3520" priority="109">
      <formula>$G$27=TODAY()</formula>
    </cfRule>
    <cfRule type="expression" dxfId="3519" priority="116">
      <formula>AND(TODAY()&gt;=$D$27,TODAY()&lt;=$G$27)</formula>
    </cfRule>
  </conditionalFormatting>
  <conditionalFormatting sqref="O15">
    <cfRule type="expression" dxfId="3518" priority="110">
      <formula>$O$15=TODAY()</formula>
    </cfRule>
    <cfRule type="expression" dxfId="3517" priority="115">
      <formula>AND(TODAY()&gt;=L15,TODAY()&lt;=O15)</formula>
    </cfRule>
  </conditionalFormatting>
  <conditionalFormatting sqref="O27">
    <cfRule type="expression" dxfId="3516" priority="108">
      <formula>$O$27=TODAY()</formula>
    </cfRule>
    <cfRule type="expression" dxfId="3515" priority="114">
      <formula>AND(TODAY()&gt;=$L$27,AUJOURDHUI&lt;=$O$27)</formula>
    </cfRule>
  </conditionalFormatting>
  <conditionalFormatting sqref="D12">
    <cfRule type="expression" dxfId="3514" priority="218">
      <formula>AND(TODAY()&gt;=D11,TODAY()&lt;=D12-1)</formula>
    </cfRule>
  </conditionalFormatting>
  <conditionalFormatting sqref="E12">
    <cfRule type="expression" dxfId="3513" priority="245">
      <formula>AND(TODAY()&gt;=$E$11,TODAY()&lt;=$E$12-1)</formula>
    </cfRule>
  </conditionalFormatting>
  <conditionalFormatting sqref="F12">
    <cfRule type="expression" dxfId="3512" priority="389">
      <formula>AND(TODAY()&gt;=$F$11,TODAY()&lt;=$F$12-1)</formula>
    </cfRule>
  </conditionalFormatting>
  <conditionalFormatting sqref="G12">
    <cfRule type="expression" dxfId="3511" priority="152">
      <formula>AND(TODAY()&gt;=$G$11,TODAY()&lt;=$G$12-1)</formula>
    </cfRule>
  </conditionalFormatting>
  <conditionalFormatting sqref="H12">
    <cfRule type="expression" dxfId="3510" priority="107">
      <formula>AND(TODAY()&gt;=$H$11,TODAY()&lt;=$H$12-1)</formula>
    </cfRule>
  </conditionalFormatting>
  <conditionalFormatting sqref="I12">
    <cfRule type="expression" dxfId="3509" priority="106">
      <formula>AND(TODAY()&gt;=$I$11,TODAY()&lt;=$I$12-1)</formula>
    </cfRule>
  </conditionalFormatting>
  <conditionalFormatting sqref="E4:F4">
    <cfRule type="expression" dxfId="3508" priority="81">
      <formula>$E$4&lt;&gt;""</formula>
    </cfRule>
    <cfRule type="expression" dxfId="3507" priority="82">
      <formula>$E$4=""</formula>
    </cfRule>
  </conditionalFormatting>
  <conditionalFormatting sqref="M4:N4">
    <cfRule type="expression" dxfId="3506" priority="60">
      <formula>$M$4&lt;&gt;""</formula>
    </cfRule>
    <cfRule type="expression" dxfId="3505" priority="77">
      <formula>Q4=TODAY()</formula>
    </cfRule>
    <cfRule type="expression" dxfId="3504" priority="79">
      <formula>OR(D27&lt;=TODAY()-2,Q5&lt;=TODAY()-2)</formula>
    </cfRule>
    <cfRule type="expression" dxfId="3503" priority="80">
      <formula>OR($E$21+$G$21+$I$21=$I$20,$E$26+$G$26+$I$26=$I$20,TODAY()&gt;=$D$27-2)</formula>
    </cfRule>
  </conditionalFormatting>
  <conditionalFormatting sqref="M17:N17">
    <cfRule type="expression" dxfId="3502" priority="67">
      <formula>$M$17&lt;&gt;""</formula>
    </cfRule>
    <cfRule type="expression" dxfId="3501" priority="72">
      <formula>OR(L15&lt;=TODAY()-2,Q17&lt;=TODAY()-2)</formula>
    </cfRule>
    <cfRule type="expression" dxfId="3500" priority="74">
      <formula>$M$16&lt;&gt;""</formula>
    </cfRule>
    <cfRule type="expression" dxfId="3499" priority="76">
      <formula>OR($M$9+$O$9+$Q$9=$Q$8,$M$14+$O$14+$Q$14=$Q$8,TODAY()&gt;=$L$15-2)</formula>
    </cfRule>
  </conditionalFormatting>
  <conditionalFormatting sqref="E17">
    <cfRule type="expression" dxfId="3498" priority="63">
      <formula>$E17&lt;&gt;""</formula>
    </cfRule>
    <cfRule type="expression" dxfId="3497" priority="75">
      <formula>$E$16&lt;&gt;""</formula>
    </cfRule>
  </conditionalFormatting>
  <conditionalFormatting sqref="E16:F16">
    <cfRule type="expression" dxfId="3496" priority="62">
      <formula>E16&lt;&gt;""</formula>
    </cfRule>
    <cfRule type="expression" dxfId="3495" priority="65">
      <formula>OR($E$9+$G$9+$I$9=$G$8,$E$14+$G$14+$I$14=$I$8,TODAY()&gt;=$D$15-2)</formula>
    </cfRule>
    <cfRule type="expression" dxfId="3494" priority="70">
      <formula>$I$16=TODAY()</formula>
    </cfRule>
    <cfRule type="expression" dxfId="3493" priority="71">
      <formula>OR(D15&lt;=TODAY()-2,I17&lt;=TODAY()-2)</formula>
    </cfRule>
  </conditionalFormatting>
  <conditionalFormatting sqref="M16:N16">
    <cfRule type="expression" dxfId="3492" priority="61">
      <formula>$M$16&lt;&gt;""</formula>
    </cfRule>
    <cfRule type="expression" dxfId="3491" priority="66">
      <formula>Q16=TODAY()</formula>
    </cfRule>
    <cfRule type="expression" dxfId="3490" priority="68">
      <formula>OR(L15&lt;=TODAY()-2,Q17&lt;=TODAY()-2)</formula>
    </cfRule>
    <cfRule type="expression" dxfId="3489" priority="69">
      <formula>OR($M$9+$O$9+$Q$9=$Q$8,$M$14+$O$14+$Q$14=$Q$8,TODAY()&gt;=$L$27-2)</formula>
    </cfRule>
  </conditionalFormatting>
  <conditionalFormatting sqref="E17:F17">
    <cfRule type="expression" dxfId="3488" priority="64">
      <formula>OR(D15&lt;=TODAY()-2,I17&lt;=TODAY()-2)</formula>
    </cfRule>
    <cfRule type="expression" dxfId="3487" priority="73">
      <formula>OR($E$9+$G$9+$I$9=$I$8,$E$14+$G$14+$I$14=$I$8,TODAY()&gt;=$D$15-2)</formula>
    </cfRule>
  </conditionalFormatting>
  <conditionalFormatting sqref="Q4:Q5">
    <cfRule type="expression" dxfId="3486" priority="46">
      <formula>AND($Q$5&lt;&gt;"",TODAY()&gt;=$Q$5,$Q4="")</formula>
    </cfRule>
    <cfRule type="timePeriod" dxfId="3485" priority="53" timePeriod="tomorrow">
      <formula>FLOOR(Q4,1)=TODAY()+1</formula>
    </cfRule>
  </conditionalFormatting>
  <conditionalFormatting sqref="I16:I17">
    <cfRule type="expression" dxfId="3484" priority="44">
      <formula>AND($I$17&lt;&gt;"",TODAY()&gt;=$I$17,I16="")</formula>
    </cfRule>
    <cfRule type="timePeriod" dxfId="3483" priority="55" timePeriod="tomorrow">
      <formula>FLOOR(I16,1)=TODAY()+1</formula>
    </cfRule>
  </conditionalFormatting>
  <conditionalFormatting sqref="I4">
    <cfRule type="expression" dxfId="3482" priority="39">
      <formula>$I$5&lt;&gt;""</formula>
    </cfRule>
    <cfRule type="expression" dxfId="3481" priority="40">
      <formula>$I$5&lt;&gt;""</formula>
    </cfRule>
  </conditionalFormatting>
  <conditionalFormatting sqref="Q16:Q17">
    <cfRule type="expression" dxfId="3480" priority="50">
      <formula>AND($Q$17&lt;&gt;"",TODAY()&gt;=$Q$17,$Q16="")</formula>
    </cfRule>
    <cfRule type="timePeriod" dxfId="3479" priority="51" timePeriod="tomorrow">
      <formula>FLOOR(Q16,1)=TODAY()+1</formula>
    </cfRule>
  </conditionalFormatting>
  <conditionalFormatting sqref="I30">
    <cfRule type="cellIs" dxfId="3478" priority="3" operator="lessThan">
      <formula>1</formula>
    </cfRule>
  </conditionalFormatting>
  <conditionalFormatting sqref="G32:H33">
    <cfRule type="timePeriod" dxfId="3477" priority="12" timePeriod="today">
      <formula>FLOOR(G32,1)=TODAY()</formula>
    </cfRule>
  </conditionalFormatting>
  <conditionalFormatting sqref="Q30">
    <cfRule type="cellIs" dxfId="3476" priority="7" operator="lessThan">
      <formula>1</formula>
    </cfRule>
    <cfRule type="expression" dxfId="3475" priority="11">
      <formula>M30</formula>
    </cfRule>
  </conditionalFormatting>
  <conditionalFormatting sqref="O32:P32">
    <cfRule type="timePeriod" dxfId="3474" priority="10" timePeriod="today">
      <formula>FLOOR(O32,1)=TODAY()</formula>
    </cfRule>
  </conditionalFormatting>
  <conditionalFormatting sqref="O33:P33">
    <cfRule type="timePeriod" dxfId="3473" priority="9" timePeriod="today">
      <formula>FLOOR(O33,1)=TODAY()</formula>
    </cfRule>
  </conditionalFormatting>
  <conditionalFormatting sqref="Q29">
    <cfRule type="cellIs" dxfId="3472" priority="8" operator="lessThan">
      <formula>1</formula>
    </cfRule>
  </conditionalFormatting>
  <conditionalFormatting sqref="Q32">
    <cfRule type="cellIs" dxfId="3471" priority="6" operator="lessThan">
      <formula>1</formula>
    </cfRule>
  </conditionalFormatting>
  <conditionalFormatting sqref="Q33">
    <cfRule type="cellIs" dxfId="3470" priority="5" operator="lessThan">
      <formula>1</formula>
    </cfRule>
  </conditionalFormatting>
  <conditionalFormatting sqref="I29">
    <cfRule type="cellIs" dxfId="3469" priority="4" operator="lessThan">
      <formula>1</formula>
    </cfRule>
  </conditionalFormatting>
  <conditionalFormatting sqref="I32">
    <cfRule type="cellIs" dxfId="3468" priority="2" operator="lessThan">
      <formula>1</formula>
    </cfRule>
  </conditionalFormatting>
  <conditionalFormatting sqref="I33">
    <cfRule type="cellIs" dxfId="3467" priority="1" operator="lessThan">
      <formula>1</formula>
    </cfRule>
  </conditionalFormatting>
  <dataValidations count="2">
    <dataValidation type="list" allowBlank="1" showInputMessage="1" showErrorMessage="1" sqref="E5:F5 M5:N5 E17:F17 M17:N17" xr:uid="{66D102E0-8F66-4BDD-B7EC-193ECC59ACCE}">
      <formula1>Mâles</formula1>
    </dataValidation>
    <dataValidation type="list" allowBlank="1" showInputMessage="1" showErrorMessage="1" sqref="E4:F4 M4:N4 E16:F16 M16:N16" xr:uid="{B618695A-D73F-4C96-A09F-0D1B2DDA06CC}">
      <formula1>FEMELLE</formula1>
    </dataValidation>
  </dataValidations>
  <printOptions horizontalCentered="1" verticalCentered="1"/>
  <pageMargins left="0" right="0" top="0.15748031496062992" bottom="0.15748031496062992" header="0.19685039370078741" footer="0.11811023622047245"/>
  <pageSetup paperSize="9" scale="90" orientation="landscape" horizontalDpi="4294967293" verticalDpi="4294967293" r:id="rId1"/>
  <headerFooter>
    <oddHeader>&amp;L&amp;D&amp;R&amp;"-,Gras"&amp;14Cage 27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C118E7-BD3C-4014-9640-C9CF7C3A85A5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A8E346A9-1836-491C-8092-C4F2E2DF5554}">
          <x14:formula1>
            <xm:f>Liste!$G$2:$G$6</xm:f>
          </x14:formula1>
          <xm:sqref>F9 N9 N21 F21</xm:sqref>
        </x14:dataValidation>
        <x14:dataValidation type="list" allowBlank="1" showInputMessage="1" showErrorMessage="1" xr:uid="{972472AA-3993-42B1-A454-02D7694741A6}">
          <x14:formula1>
            <xm:f>Liste!$F$2:$F$6</xm:f>
          </x14:formula1>
          <xm:sqref>H9 P9 P21 H21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25" sqref="O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>
      <c r="K34" s="226"/>
      <c r="L34" s="252"/>
      <c r="M34" s="252"/>
      <c r="N34" s="252"/>
      <c r="O34" s="252"/>
      <c r="P34" s="244"/>
      <c r="Q34" s="244"/>
    </row>
    <row r="35" spans="2:17" ht="16.05" customHeight="1" x14ac:dyDescent="0.25">
      <c r="K35" s="226"/>
      <c r="L35" s="226"/>
      <c r="M35" s="252"/>
      <c r="N35" s="226"/>
      <c r="O35" s="226"/>
    </row>
    <row r="36" spans="2:17" ht="16.05" customHeight="1" x14ac:dyDescent="0.25">
      <c r="K36" s="226"/>
      <c r="L36" s="226"/>
      <c r="M36" s="252"/>
      <c r="N36" s="226"/>
      <c r="O36" s="226"/>
    </row>
    <row r="37" spans="2:17" ht="16.05" customHeight="1" x14ac:dyDescent="0.25">
      <c r="K37" s="226"/>
      <c r="L37" s="226"/>
      <c r="M37" s="253"/>
      <c r="N37" s="254"/>
      <c r="O37" s="226"/>
    </row>
    <row r="38" spans="2:17" ht="18" customHeight="1" x14ac:dyDescent="0.25">
      <c r="I38" s="189"/>
      <c r="K38" s="255"/>
      <c r="L38" s="226"/>
      <c r="M38" s="256"/>
      <c r="N38" s="226"/>
      <c r="O38" s="226"/>
    </row>
    <row r="39" spans="2:17" ht="19.95" customHeight="1" x14ac:dyDescent="0.25">
      <c r="K39" s="255"/>
      <c r="L39" s="226"/>
      <c r="M39" s="226"/>
      <c r="N39" s="226"/>
      <c r="O39" s="226"/>
    </row>
    <row r="40" spans="2:17" ht="16.05" customHeight="1" x14ac:dyDescent="0.25">
      <c r="K40" s="256"/>
      <c r="L40" s="226"/>
      <c r="M40" s="226"/>
      <c r="N40" s="226"/>
      <c r="O40" s="226"/>
    </row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1:F31"/>
    <mergeCell ref="B32:C32"/>
    <mergeCell ref="J32:K32"/>
    <mergeCell ref="B33:C33"/>
    <mergeCell ref="J33:K33"/>
    <mergeCell ref="G32:H32"/>
    <mergeCell ref="G33:H33"/>
    <mergeCell ref="B29:C29"/>
    <mergeCell ref="J29:K29"/>
    <mergeCell ref="B30:C30"/>
    <mergeCell ref="J30:K30"/>
    <mergeCell ref="G28:H28"/>
    <mergeCell ref="J28:N28"/>
    <mergeCell ref="B28:F28"/>
    <mergeCell ref="P19:Q19"/>
    <mergeCell ref="D20:E20"/>
    <mergeCell ref="L20:M20"/>
    <mergeCell ref="B25:C25"/>
    <mergeCell ref="J25:K25"/>
    <mergeCell ref="B18:B20"/>
    <mergeCell ref="B21:C21"/>
    <mergeCell ref="J21:K21"/>
    <mergeCell ref="B22:B24"/>
    <mergeCell ref="E22:F22"/>
    <mergeCell ref="H22:I22"/>
    <mergeCell ref="J22:J24"/>
    <mergeCell ref="M22:N22"/>
    <mergeCell ref="P22:Q22"/>
    <mergeCell ref="B15:C15"/>
    <mergeCell ref="E15:F15"/>
    <mergeCell ref="J15:K15"/>
    <mergeCell ref="M15:N15"/>
    <mergeCell ref="J18:J20"/>
    <mergeCell ref="D19:E19"/>
    <mergeCell ref="F19:G19"/>
    <mergeCell ref="H19:I19"/>
    <mergeCell ref="L19:M19"/>
    <mergeCell ref="N19:O19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O33:P33"/>
    <mergeCell ref="O28:P28"/>
    <mergeCell ref="G29:H29"/>
    <mergeCell ref="O29:P29"/>
    <mergeCell ref="G30:H30"/>
    <mergeCell ref="O30:P30"/>
    <mergeCell ref="J31:N31"/>
  </mergeCells>
  <conditionalFormatting sqref="F7">
    <cfRule type="timePeriod" dxfId="3466" priority="413" timePeriod="today">
      <formula>FLOOR(F7,1)=TODAY()</formula>
    </cfRule>
  </conditionalFormatting>
  <conditionalFormatting sqref="F19">
    <cfRule type="timePeriod" dxfId="3465" priority="412" timePeriod="today">
      <formula>FLOOR(F19,1)=TODAY()</formula>
    </cfRule>
  </conditionalFormatting>
  <conditionalFormatting sqref="D38 G38">
    <cfRule type="timePeriod" dxfId="3464" priority="411" timePeriod="today">
      <formula>FLOOR(D38,1)=TODAY()</formula>
    </cfRule>
  </conditionalFormatting>
  <conditionalFormatting sqref="D49 G49 E44:F44 D42:E42 F41 H41">
    <cfRule type="timePeriod" dxfId="3463" priority="408" timePeriod="today">
      <formula>FLOOR(D41,1)=TODAY()</formula>
    </cfRule>
  </conditionalFormatting>
  <conditionalFormatting sqref="H41:I41">
    <cfRule type="expression" dxfId="3462" priority="407">
      <formula>D41</formula>
    </cfRule>
  </conditionalFormatting>
  <conditionalFormatting sqref="D41">
    <cfRule type="timePeriod" dxfId="3461" priority="406" timePeriod="today">
      <formula>FLOOR(D41,1)=TODAY()</formula>
    </cfRule>
  </conditionalFormatting>
  <conditionalFormatting sqref="N7">
    <cfRule type="timePeriod" dxfId="3460" priority="405" timePeriod="today">
      <formula>FLOOR(N7,1)=TODAY()</formula>
    </cfRule>
  </conditionalFormatting>
  <conditionalFormatting sqref="N19">
    <cfRule type="timePeriod" dxfId="3459" priority="404" timePeriod="today">
      <formula>FLOOR(N19,1)=TODAY()</formula>
    </cfRule>
  </conditionalFormatting>
  <conditionalFormatting sqref="Q20">
    <cfRule type="expression" dxfId="3458" priority="403">
      <formula>O20=(M21+O21+Q21)</formula>
    </cfRule>
  </conditionalFormatting>
  <conditionalFormatting sqref="D7">
    <cfRule type="timePeriod" dxfId="3457" priority="289" timePeriod="today">
      <formula>FLOOR(D7,1)=TODAY()</formula>
    </cfRule>
    <cfRule type="expression" dxfId="3456" priority="393">
      <formula>AND(D7&gt;=TODAY(),D7&lt;=TODAY()+1)</formula>
    </cfRule>
  </conditionalFormatting>
  <conditionalFormatting sqref="D7:E7">
    <cfRule type="expression" dxfId="3455" priority="249">
      <formula>$H7&lt;&gt;""</formula>
    </cfRule>
    <cfRule type="expression" dxfId="3454" priority="402">
      <formula>AND(TODAY()&gt;=$D$6+4,$H$7&lt;&gt;"")</formula>
    </cfRule>
  </conditionalFormatting>
  <conditionalFormatting sqref="D8:E8">
    <cfRule type="expression" dxfId="3453" priority="392">
      <formula>$I8&lt;&gt;""</formula>
    </cfRule>
    <cfRule type="timePeriod" dxfId="3452" priority="398" timePeriod="today">
      <formula>FLOOR(D8,1)=TODAY()</formula>
    </cfRule>
    <cfRule type="expression" dxfId="3451" priority="399">
      <formula>AND(D8&gt;=TODAY(),D8&lt;=TODAY()+1)</formula>
    </cfRule>
    <cfRule type="expression" dxfId="3450" priority="400">
      <formula>$H$7&lt;&gt;""</formula>
    </cfRule>
    <cfRule type="expression" dxfId="3449" priority="401">
      <formula>($E$9+$G$9+$I$9)=$G$8</formula>
    </cfRule>
  </conditionalFormatting>
  <conditionalFormatting sqref="E10:F10">
    <cfRule type="expression" dxfId="3448" priority="218">
      <formula>AND(SUM(E9,G9,I9)&lt;&gt;0,SUM(E9,G9,I9)=G8)</formula>
    </cfRule>
    <cfRule type="expression" dxfId="3447" priority="394">
      <formula>$H10&lt;&gt;""</formula>
    </cfRule>
    <cfRule type="timePeriod" dxfId="3446" priority="395" timePeriod="today">
      <formula>FLOOR(E10,1)=TODAY()</formula>
    </cfRule>
    <cfRule type="expression" dxfId="3445" priority="396">
      <formula>AND(E10&gt;=TODAY(),E10&lt;=TODAY()+1)</formula>
    </cfRule>
    <cfRule type="expression" dxfId="3444" priority="397">
      <formula>$I$8&lt;&gt;""</formula>
    </cfRule>
  </conditionalFormatting>
  <conditionalFormatting sqref="D12:I12">
    <cfRule type="timePeriod" dxfId="3443" priority="105" timePeriod="tomorrow">
      <formula>FLOOR(D12,1)=TODAY()+1</formula>
    </cfRule>
    <cfRule type="expression" dxfId="3442" priority="106">
      <formula>D$13&lt;&gt;""</formula>
    </cfRule>
    <cfRule type="expression" dxfId="3441" priority="107">
      <formula>D$12&lt;=TODAY()</formula>
    </cfRule>
  </conditionalFormatting>
  <conditionalFormatting sqref="D13:I13">
    <cfRule type="expression" dxfId="3440" priority="155">
      <formula>AND(D11&lt;&gt;"",YEAR($D11)=2019)</formula>
    </cfRule>
    <cfRule type="expression" dxfId="3439" priority="248">
      <formula>AND(D11&lt;&gt;"",YEAR($D11)=2020)</formula>
    </cfRule>
    <cfRule type="expression" dxfId="3438" priority="387">
      <formula>AND($D$11&lt;&gt;"",YEAR($D11)=2021)</formula>
    </cfRule>
    <cfRule type="expression" dxfId="3437" priority="388">
      <formula>AND(D11&lt;&gt;"",YEAR($D11)=2022)</formula>
    </cfRule>
    <cfRule type="expression" dxfId="3436" priority="389">
      <formula>AND(D11&lt;&gt;"",YEAR($D11)=2023)</formula>
    </cfRule>
    <cfRule type="expression" dxfId="3435" priority="390">
      <formula>AND(D11&lt;&gt;"",YEAR($D11)=2018)</formula>
    </cfRule>
  </conditionalFormatting>
  <conditionalFormatting sqref="D15">
    <cfRule type="expression" dxfId="3434" priority="122">
      <formula>AND(D15&gt;=TODAY(),D15&lt;=TODAY()+2)</formula>
    </cfRule>
    <cfRule type="expression" dxfId="3433" priority="147">
      <formula>AND(TODAY()&gt;=$H$10+6,TODAY()&lt;=$D$15-2)</formula>
    </cfRule>
  </conditionalFormatting>
  <conditionalFormatting sqref="I15">
    <cfRule type="cellIs" dxfId="3432" priority="297" operator="lessThan">
      <formula>1</formula>
    </cfRule>
  </conditionalFormatting>
  <conditionalFormatting sqref="I15">
    <cfRule type="expression" dxfId="3431" priority="386">
      <formula>IF(AND(E14="",G14="",I14="",(D11:I11)=""),"",IF(E14+G14+I14&lt;&gt;SUM(D11:I11),G15&lt;=TODAY()))</formula>
    </cfRule>
  </conditionalFormatting>
  <conditionalFormatting sqref="H7:I7">
    <cfRule type="expression" dxfId="3430" priority="383">
      <formula>$D8&lt;&gt;""</formula>
    </cfRule>
    <cfRule type="expression" dxfId="3429" priority="384">
      <formula>AND(H7="",D7&lt;&gt;"",D7&lt;=TODAY())</formula>
    </cfRule>
    <cfRule type="timePeriod" dxfId="3428" priority="385" timePeriod="today">
      <formula>FLOOR(H7,1)=TODAY()</formula>
    </cfRule>
  </conditionalFormatting>
  <conditionalFormatting sqref="I8">
    <cfRule type="expression" dxfId="3427" priority="382">
      <formula>G8=(E9+G9+I9)</formula>
    </cfRule>
  </conditionalFormatting>
  <conditionalFormatting sqref="H10">
    <cfRule type="expression" dxfId="3426" priority="378">
      <formula>(E9+G9+I9)=G8</formula>
    </cfRule>
  </conditionalFormatting>
  <conditionalFormatting sqref="H10:I10">
    <cfRule type="expression" dxfId="3425" priority="379">
      <formula>AND(H10="",E10&lt;&gt;"",E10&lt;=TODAY())</formula>
    </cfRule>
    <cfRule type="notContainsBlanks" dxfId="3424" priority="380">
      <formula>LEN(TRIM(H10))&gt;0</formula>
    </cfRule>
    <cfRule type="expression" dxfId="3423" priority="381">
      <formula>E10=TODAY()</formula>
    </cfRule>
  </conditionalFormatting>
  <conditionalFormatting sqref="D19">
    <cfRule type="timePeriod" dxfId="3422" priority="287" timePeriod="today">
      <formula>FLOOR(D19,1)=TODAY()</formula>
    </cfRule>
    <cfRule type="expression" dxfId="3421" priority="365">
      <formula>AND(D19&gt;=TODAY(),D19&lt;=TODAY()+1)</formula>
    </cfRule>
  </conditionalFormatting>
  <conditionalFormatting sqref="D19:E19">
    <cfRule type="expression" dxfId="3420" priority="279">
      <formula>$H19&lt;&gt;""</formula>
    </cfRule>
    <cfRule type="expression" dxfId="3419" priority="373">
      <formula>AND(TODAY()&gt;=$D$18+4,$H$19&lt;&gt;"")</formula>
    </cfRule>
  </conditionalFormatting>
  <conditionalFormatting sqref="D20">
    <cfRule type="expression" dxfId="3418" priority="372">
      <formula>AND(D20&gt;=TODAY(),D20&lt;=TODAY()+1)</formula>
    </cfRule>
  </conditionalFormatting>
  <conditionalFormatting sqref="D20:E20">
    <cfRule type="expression" dxfId="3417" priority="370">
      <formula>$I20&lt;&gt;""</formula>
    </cfRule>
    <cfRule type="timePeriod" dxfId="3416" priority="371" timePeriod="today">
      <formula>FLOOR(D20,1)=TODAY()</formula>
    </cfRule>
    <cfRule type="expression" dxfId="3415" priority="374">
      <formula>$H$19&lt;&gt;""</formula>
    </cfRule>
    <cfRule type="expression" dxfId="3414" priority="375">
      <formula>($E$21+$G$21+$I$21)=$G$20</formula>
    </cfRule>
  </conditionalFormatting>
  <conditionalFormatting sqref="E22:F22">
    <cfRule type="expression" dxfId="3413" priority="296">
      <formula>AND(SUM(E21,G21,I21)&lt;&gt;0,SUM(E21,G21,I21)=G20)</formula>
    </cfRule>
    <cfRule type="expression" dxfId="3412" priority="366">
      <formula>$H22&lt;&gt;""</formula>
    </cfRule>
    <cfRule type="timePeriod" dxfId="3411" priority="367" timePeriod="today">
      <formula>FLOOR(E22,1)=TODAY()</formula>
    </cfRule>
    <cfRule type="expression" dxfId="3410" priority="368">
      <formula>AND(E22&gt;=TODAY(),E22&lt;=TODAY()+1)</formula>
    </cfRule>
    <cfRule type="expression" dxfId="3409" priority="369">
      <formula>$I$20&lt;&gt;""</formula>
    </cfRule>
  </conditionalFormatting>
  <conditionalFormatting sqref="D24:I24">
    <cfRule type="timePeriod" dxfId="3408" priority="129" timePeriod="tomorrow">
      <formula>FLOOR(D24,1)=TODAY()+1</formula>
    </cfRule>
    <cfRule type="expression" dxfId="3407" priority="134">
      <formula>D$24&lt;=TODAY()</formula>
    </cfRule>
  </conditionalFormatting>
  <conditionalFormatting sqref="D24:I24">
    <cfRule type="expression" dxfId="3406" priority="99">
      <formula>D$25&lt;&gt;""</formula>
    </cfRule>
  </conditionalFormatting>
  <conditionalFormatting sqref="D25:I25">
    <cfRule type="expression" dxfId="3405" priority="186">
      <formula>AND(D23&lt;&gt;"",YEAR($D23)=2018)</formula>
    </cfRule>
    <cfRule type="expression" dxfId="3404" priority="253">
      <formula>AND(D23&lt;&gt;"",YEAR($D23)=2019)</formula>
    </cfRule>
    <cfRule type="expression" dxfId="3403" priority="360">
      <formula>AND(D23&lt;&gt;"",YEAR($D23)=2020)</formula>
    </cfRule>
    <cfRule type="expression" dxfId="3402" priority="361">
      <formula>AND(D23&lt;&gt;"",YEAR($D23)=2021)</formula>
    </cfRule>
    <cfRule type="expression" dxfId="3401" priority="362">
      <formula>AND(D23&lt;&gt;"",YEAR($D23)=2022)</formula>
    </cfRule>
    <cfRule type="expression" dxfId="3400" priority="363">
      <formula>AND(D23&lt;&gt;"",YEAR($D23)=2023)</formula>
    </cfRule>
  </conditionalFormatting>
  <conditionalFormatting sqref="D27">
    <cfRule type="expression" dxfId="3399" priority="120">
      <formula>AND(D27&gt;=TODAY(),D27&lt;=TODAY()+2)</formula>
    </cfRule>
    <cfRule type="expression" dxfId="3398" priority="131">
      <formula>AND(TODAY()&gt;=$H$22+6,TODAY()&lt;=$D$27-2)</formula>
    </cfRule>
  </conditionalFormatting>
  <conditionalFormatting sqref="H19">
    <cfRule type="timePeriod" dxfId="3397" priority="358" timePeriod="today">
      <formula>FLOOR(H19,1)=TODAY()</formula>
    </cfRule>
  </conditionalFormatting>
  <conditionalFormatting sqref="H19:I19">
    <cfRule type="expression" dxfId="3396" priority="356">
      <formula>$D20&lt;&gt;""</formula>
    </cfRule>
    <cfRule type="expression" dxfId="3395" priority="357">
      <formula>AND(H19="",D19&lt;&gt;"",D19&lt;=TODAY())</formula>
    </cfRule>
  </conditionalFormatting>
  <conditionalFormatting sqref="I20">
    <cfRule type="expression" dxfId="3394" priority="355">
      <formula>G20=(E21+G21+I21)</formula>
    </cfRule>
  </conditionalFormatting>
  <conditionalFormatting sqref="H22:I22">
    <cfRule type="expression" dxfId="3393" priority="351">
      <formula>(E21+G21+I21)=G20</formula>
    </cfRule>
    <cfRule type="expression" dxfId="3392" priority="352">
      <formula>AND(H22="",E22&lt;&gt;"",E22&lt;=TODAY())</formula>
    </cfRule>
    <cfRule type="notContainsBlanks" dxfId="3391" priority="353">
      <formula>LEN(TRIM(H22))&gt;0</formula>
    </cfRule>
    <cfRule type="expression" dxfId="3390" priority="354">
      <formula>E22=TODAY()</formula>
    </cfRule>
  </conditionalFormatting>
  <conditionalFormatting sqref="I27">
    <cfRule type="cellIs" dxfId="3389" priority="349" operator="lessThan">
      <formula>1</formula>
    </cfRule>
  </conditionalFormatting>
  <conditionalFormatting sqref="I27">
    <cfRule type="expression" dxfId="3388" priority="350">
      <formula>IF(AND(E26="",G26="",I26="",(D23:I23)=""),"",IF(E26+G26+I26&lt;&gt;SUM(D23:I23),G27&lt;=TODAY()))</formula>
    </cfRule>
  </conditionalFormatting>
  <conditionalFormatting sqref="L7">
    <cfRule type="timePeriod" dxfId="3387" priority="286" timePeriod="today">
      <formula>FLOOR(L7,1)=TODAY()</formula>
    </cfRule>
    <cfRule type="expression" dxfId="3386" priority="295">
      <formula>AND(L7&gt;=TODAY(),L7&lt;=TODAY()+1)</formula>
    </cfRule>
  </conditionalFormatting>
  <conditionalFormatting sqref="L7:M7">
    <cfRule type="expression" dxfId="3385" priority="280">
      <formula>$P7&lt;&gt;""</formula>
    </cfRule>
    <cfRule type="expression" dxfId="3384" priority="345">
      <formula>AND(TODAY()&gt;=$L$6+4,$P$7&lt;&gt;"")</formula>
    </cfRule>
  </conditionalFormatting>
  <conditionalFormatting sqref="L8">
    <cfRule type="expression" dxfId="3383" priority="344">
      <formula>AND(L8&gt;=TODAY(),L8&lt;=TODAY()+1)</formula>
    </cfRule>
  </conditionalFormatting>
  <conditionalFormatting sqref="L8:M8">
    <cfRule type="expression" dxfId="3382" priority="342">
      <formula>$Q$8&lt;&gt;""</formula>
    </cfRule>
    <cfRule type="timePeriod" dxfId="3381" priority="343" timePeriod="today">
      <formula>FLOOR(L8,1)=TODAY()</formula>
    </cfRule>
    <cfRule type="expression" dxfId="3380" priority="346">
      <formula>($M$9+$O$9+$Q$9)=$O$8</formula>
    </cfRule>
    <cfRule type="expression" dxfId="3379" priority="347">
      <formula>$P$7&lt;&gt;""</formula>
    </cfRule>
  </conditionalFormatting>
  <conditionalFormatting sqref="M10:N10">
    <cfRule type="expression" dxfId="3378" priority="293">
      <formula>"ET(SOMME(M8;O8;Q8)&lt;&gt;0;SOMME(M8;O8;Q9)=O7)  "</formula>
    </cfRule>
    <cfRule type="expression" dxfId="3377" priority="338">
      <formula>$P10&lt;&gt;""</formula>
    </cfRule>
    <cfRule type="timePeriod" dxfId="3376" priority="339" timePeriod="today">
      <formula>FLOOR(M10,1)=TODAY()</formula>
    </cfRule>
    <cfRule type="expression" dxfId="3375" priority="340">
      <formula>AND(M10&gt;=TODAY(),M10&lt;=TODAY()+1)</formula>
    </cfRule>
    <cfRule type="expression" dxfId="3374" priority="341">
      <formula>$Q$8&lt;&gt;""</formula>
    </cfRule>
  </conditionalFormatting>
  <conditionalFormatting sqref="L13:Q13">
    <cfRule type="expression" dxfId="3373" priority="175">
      <formula>AND(L11&lt;&gt;"",YEAR($L11)=2018)</formula>
    </cfRule>
    <cfRule type="expression" dxfId="3372" priority="235">
      <formula>AND(L11&lt;&gt;"",YEAR($L11)=2019)</formula>
    </cfRule>
    <cfRule type="expression" dxfId="3371" priority="334">
      <formula>AND(L11&lt;&gt;"",YEAR($L11)=2020)</formula>
    </cfRule>
    <cfRule type="expression" dxfId="3370" priority="335">
      <formula>AND(L11&lt;&gt;"",YEAR($L11)=2021)</formula>
    </cfRule>
    <cfRule type="expression" dxfId="3369" priority="336">
      <formula>AND(L11&lt;&gt;"",YEAR($L11)=2022)</formula>
    </cfRule>
    <cfRule type="expression" dxfId="3368" priority="337">
      <formula>AND(L11&lt;&gt;"",YEAR($L11)=2023)</formula>
    </cfRule>
  </conditionalFormatting>
  <conditionalFormatting sqref="L15">
    <cfRule type="expression" dxfId="3367" priority="121">
      <formula>AND(L15&gt;=TODAY(),L15&lt;=TODAY()+2)</formula>
    </cfRule>
    <cfRule type="expression" dxfId="3366" priority="135">
      <formula>AND(TODAY()&gt;=$P$10+6,TODAY()&lt;=$L$15-2)</formula>
    </cfRule>
  </conditionalFormatting>
  <conditionalFormatting sqref="P7">
    <cfRule type="timePeriod" dxfId="3365" priority="332" timePeriod="today">
      <formula>FLOOR(P7,1)=TODAY()</formula>
    </cfRule>
  </conditionalFormatting>
  <conditionalFormatting sqref="P7:Q7">
    <cfRule type="expression" dxfId="3364" priority="330">
      <formula>$L8&lt;&gt;""</formula>
    </cfRule>
    <cfRule type="expression" dxfId="3363" priority="331">
      <formula>AND(P7="",L7&lt;&gt;"",L7&lt;=TODAY())</formula>
    </cfRule>
  </conditionalFormatting>
  <conditionalFormatting sqref="Q8">
    <cfRule type="expression" dxfId="3362" priority="329">
      <formula>O8=(M9+O9+Q9)</formula>
    </cfRule>
  </conditionalFormatting>
  <conditionalFormatting sqref="P10:Q10">
    <cfRule type="expression" dxfId="3361" priority="325">
      <formula>(M9+O9+Q9)=O8</formula>
    </cfRule>
    <cfRule type="expression" dxfId="3360" priority="326">
      <formula>AND(P10="",M10&lt;&gt;"",M10&lt;=TODAY())</formula>
    </cfRule>
    <cfRule type="notContainsBlanks" dxfId="3359" priority="327">
      <formula>LEN(TRIM(P10))&gt;0</formula>
    </cfRule>
    <cfRule type="expression" dxfId="3358" priority="328">
      <formula>M10=TODAY()</formula>
    </cfRule>
  </conditionalFormatting>
  <conditionalFormatting sqref="Q15">
    <cfRule type="cellIs" dxfId="3357" priority="323" operator="lessThan">
      <formula>1</formula>
    </cfRule>
  </conditionalFormatting>
  <conditionalFormatting sqref="Q15">
    <cfRule type="expression" dxfId="3356" priority="324">
      <formula>IF(AND(M14="",O14="",Q14="",(L11:Q11)=""),"",IF(M14+O14+Q14&lt;&gt;SUM(L11:Q11),O15&lt;=TODAY()))</formula>
    </cfRule>
  </conditionalFormatting>
  <conditionalFormatting sqref="L19">
    <cfRule type="timePeriod" dxfId="3355" priority="285" timePeriod="today">
      <formula>FLOOR(L19,1)=TODAY()</formula>
    </cfRule>
    <cfRule type="expression" dxfId="3354" priority="292">
      <formula>AND(L19&gt;=TODAY(),L19&lt;=TODAY()+1)</formula>
    </cfRule>
  </conditionalFormatting>
  <conditionalFormatting sqref="L19:M19">
    <cfRule type="expression" dxfId="3353" priority="278">
      <formula>$P19&lt;&gt;""</formula>
    </cfRule>
    <cfRule type="expression" dxfId="3352" priority="319">
      <formula>AND(TODAY()&gt;=$L$18+4,$P$19&lt;&gt;"")</formula>
    </cfRule>
  </conditionalFormatting>
  <conditionalFormatting sqref="L20:M20">
    <cfRule type="expression" dxfId="3351" priority="316">
      <formula>$Q$20&lt;&gt;""</formula>
    </cfRule>
    <cfRule type="timePeriod" dxfId="3350" priority="317" timePeriod="today">
      <formula>FLOOR(L20,1)=TODAY()</formula>
    </cfRule>
    <cfRule type="expression" dxfId="3349" priority="318">
      <formula>AND(L20&gt;=TODAY(),L20&lt;=TODAY()+1)</formula>
    </cfRule>
    <cfRule type="expression" dxfId="3348" priority="320">
      <formula>$P$19&lt;&gt;""</formula>
    </cfRule>
    <cfRule type="expression" dxfId="3347" priority="321">
      <formula>($M$21+$O$21+$Q$21)=$O$20</formula>
    </cfRule>
  </conditionalFormatting>
  <conditionalFormatting sqref="M22:N22">
    <cfRule type="expression" dxfId="3346" priority="290">
      <formula>AND(SUM(M21,O21,Q21)&lt;&gt;0,SUM(M21,O21,Q21)=O20)</formula>
    </cfRule>
    <cfRule type="expression" dxfId="3345" priority="312">
      <formula>$P22&lt;&gt;""</formula>
    </cfRule>
    <cfRule type="timePeriod" dxfId="3344" priority="313" timePeriod="today">
      <formula>FLOOR(M22,1)=TODAY()</formula>
    </cfRule>
    <cfRule type="expression" dxfId="3343" priority="314">
      <formula>AND(M22&gt;=TODAY(),M22&lt;=TODAY()+1)</formula>
    </cfRule>
    <cfRule type="expression" dxfId="3342" priority="315">
      <formula>$Q$20&lt;&gt;""</formula>
    </cfRule>
  </conditionalFormatting>
  <conditionalFormatting sqref="L25:Q25">
    <cfRule type="expression" dxfId="3341" priority="149">
      <formula>AND(L23&lt;&gt;"",YEAR($L23)=2023)</formula>
    </cfRule>
    <cfRule type="expression" dxfId="3340" priority="222">
      <formula>AND(L23&lt;&gt;"",YEAR($L23)=2022)</formula>
    </cfRule>
    <cfRule type="expression" dxfId="3339" priority="308">
      <formula>AND(L23&lt;&gt;"",YEAR($L23)=2021)</formula>
    </cfRule>
    <cfRule type="expression" dxfId="3338" priority="309">
      <formula>AND(L23&lt;&gt;"",YEAR($L23)=2020)</formula>
    </cfRule>
    <cfRule type="expression" dxfId="3337" priority="310">
      <formula>AND(L23&lt;&gt;"",YEAR($L23)=2019)</formula>
    </cfRule>
    <cfRule type="expression" dxfId="3336" priority="311">
      <formula>AND(L23&lt;&gt;"",YEAR($L23)=2018)</formula>
    </cfRule>
  </conditionalFormatting>
  <conditionalFormatting sqref="L27">
    <cfRule type="expression" dxfId="3335" priority="123">
      <formula>AND(L27&gt;=TODAY(),L27&lt;=TODAY()+2)</formula>
    </cfRule>
    <cfRule type="expression" dxfId="3334" priority="171">
      <formula>AND(TODAY()&gt;=$P$22+6,TODAY()&lt;=$L$27-2)</formula>
    </cfRule>
  </conditionalFormatting>
  <conditionalFormatting sqref="P19">
    <cfRule type="timePeriod" dxfId="3333" priority="306" timePeriod="today">
      <formula>FLOOR(P19,1)=TODAY()</formula>
    </cfRule>
  </conditionalFormatting>
  <conditionalFormatting sqref="P19:Q19">
    <cfRule type="expression" dxfId="3332" priority="304">
      <formula>$L20&lt;&gt;""</formula>
    </cfRule>
    <cfRule type="expression" dxfId="3331" priority="305">
      <formula>AND(P19="",L19&lt;&gt;"",L19&lt;=TODAY())</formula>
    </cfRule>
  </conditionalFormatting>
  <conditionalFormatting sqref="P22:Q22">
    <cfRule type="expression" dxfId="3330" priority="300">
      <formula>(M21+O21+Q21)=O20</formula>
    </cfRule>
    <cfRule type="expression" dxfId="3329" priority="301">
      <formula>AND(P22="",M22&lt;&gt;"",M22&lt;=TODAY())</formula>
    </cfRule>
    <cfRule type="notContainsBlanks" dxfId="3328" priority="302">
      <formula>LEN(TRIM(P22))&gt;0</formula>
    </cfRule>
    <cfRule type="expression" dxfId="3327" priority="303">
      <formula>M22=TODAY()</formula>
    </cfRule>
  </conditionalFormatting>
  <conditionalFormatting sqref="Q27">
    <cfRule type="cellIs" dxfId="3326" priority="298" operator="lessThan">
      <formula>1</formula>
    </cfRule>
  </conditionalFormatting>
  <conditionalFormatting sqref="Q27">
    <cfRule type="expression" dxfId="3325" priority="299">
      <formula>IF(AND(M26="",O26="",Q26="",(L23:Q23)=""),"",IF(M26+O26+Q26&lt;&gt;SUM(L23:Q23),O27&lt;=TODAY()))</formula>
    </cfRule>
  </conditionalFormatting>
  <conditionalFormatting sqref="D6:I15">
    <cfRule type="expression" dxfId="3324" priority="203">
      <formula>AND(($E$14+$G$14+$I$14)&lt;&gt;"",COUNTA($D$11:$I$11)&gt;0,COUNTA($D$11:$I$11)=($E$14+$G$14+$I$14))</formula>
    </cfRule>
  </conditionalFormatting>
  <conditionalFormatting sqref="D18:I27">
    <cfRule type="expression" dxfId="3323" priority="150">
      <formula>AND(($E$26+$G$26+$I$26)&lt;&gt;"",COUNTA($D$23:$I$23)&gt;0,COUNTA($D$23:$I$23)=($E$26+$G$26+$I$26))</formula>
    </cfRule>
  </conditionalFormatting>
  <conditionalFormatting sqref="L12:Q12">
    <cfRule type="timePeriod" dxfId="3322" priority="136" timePeriod="tomorrow">
      <formula>FLOOR(L12,1)=TODAY()+1</formula>
    </cfRule>
    <cfRule type="expression" dxfId="3321" priority="138">
      <formula>L$12&lt;=TODAY()</formula>
    </cfRule>
  </conditionalFormatting>
  <conditionalFormatting sqref="L12:Q12">
    <cfRule type="expression" dxfId="3320" priority="93">
      <formula>L$13&lt;&gt;""</formula>
    </cfRule>
  </conditionalFormatting>
  <conditionalFormatting sqref="L6:Q15">
    <cfRule type="expression" dxfId="3319" priority="152">
      <formula>AND(($M$14+$O$14+$Q$14)&lt;&gt;"",COUNTA($L$11:$Q$11)&gt;0,COUNTA($L$11:$Q$11)=($M$14+$O$14+$Q$14))</formula>
    </cfRule>
  </conditionalFormatting>
  <conditionalFormatting sqref="L24:Q24">
    <cfRule type="expression" dxfId="3318" priority="125">
      <formula>L$24&lt;=TODAY()</formula>
    </cfRule>
    <cfRule type="timePeriod" dxfId="3317" priority="162" timePeriod="tomorrow">
      <formula>FLOOR(L24,1)=TODAY()+1</formula>
    </cfRule>
  </conditionalFormatting>
  <conditionalFormatting sqref="L24:Q24">
    <cfRule type="expression" dxfId="3316" priority="87">
      <formula>L$25&lt;&gt;""</formula>
    </cfRule>
  </conditionalFormatting>
  <conditionalFormatting sqref="L18:Q27">
    <cfRule type="expression" dxfId="3315" priority="148">
      <formula>AND(($M$26+$O$26+$Q$26)&lt;&gt;"",COUNTA($L$23:$Q$23)&gt;0,COUNTA($L$23:$Q$23)=($M$26+$O$26+$Q$26))</formula>
    </cfRule>
  </conditionalFormatting>
  <conditionalFormatting sqref="D6:I10">
    <cfRule type="expression" dxfId="3314" priority="146">
      <formula>AND($E$9&lt;&gt;"",$G$9&lt;&gt;"",$I$9&lt;&gt;"",$G$8&lt;&gt;"",$E$9+$G$9+$I$9=$G$8)</formula>
    </cfRule>
  </conditionalFormatting>
  <conditionalFormatting sqref="D18:I22">
    <cfRule type="expression" dxfId="3313" priority="143">
      <formula>AND($E$21&lt;&gt;"",$G$21&lt;&gt;"",$I$21&lt;&gt;"",$G$20&lt;&gt;"",$E$21+$G$21+$I$21=$G$20)</formula>
    </cfRule>
  </conditionalFormatting>
  <conditionalFormatting sqref="L6:Q10">
    <cfRule type="expression" dxfId="3312" priority="145">
      <formula>AND($M$9&lt;&gt;"",$O$9&lt;&gt;"",$Q$9&lt;&gt;"",$O$8&lt;&gt;"",$M$9+$O$9+$Q$9=$O$8)</formula>
    </cfRule>
  </conditionalFormatting>
  <conditionalFormatting sqref="L18:Q22">
    <cfRule type="expression" dxfId="3311" priority="141">
      <formula>AND($M$21&lt;&gt;"",$O$21&lt;&gt;"",$Q$21&lt;&gt;"",$O$20&lt;&gt;"",$M$21+$O$21+$Q$21=$O$20)</formula>
    </cfRule>
  </conditionalFormatting>
  <conditionalFormatting sqref="M5:N5">
    <cfRule type="expression" dxfId="3310" priority="80">
      <formula>$M$5&lt;&gt;""</formula>
    </cfRule>
    <cfRule type="expression" dxfId="3309" priority="85">
      <formula>OR(D27&lt;=TODAY()-2,Q5&lt;=TODAY()-2)</formula>
    </cfRule>
    <cfRule type="expression" dxfId="3308" priority="282">
      <formula>$M$4&lt;&gt;""</formula>
    </cfRule>
    <cfRule type="expression" dxfId="3307" priority="284">
      <formula>OR($E$21+$G$21+$I$21=$I$20,$E$26+$G$26+$I$26=$I$20,TODAY()&gt;=$D$27-2)</formula>
    </cfRule>
  </conditionalFormatting>
  <conditionalFormatting sqref="D6">
    <cfRule type="expression" dxfId="3306" priority="219">
      <formula>$D$6&lt;&gt;""</formula>
    </cfRule>
    <cfRule type="expression" dxfId="3305" priority="251">
      <formula>$I$5&lt;&gt;""</formula>
    </cfRule>
    <cfRule type="expression" dxfId="3304" priority="377">
      <formula>$D7=TODAY()</formula>
    </cfRule>
  </conditionalFormatting>
  <conditionalFormatting sqref="L6">
    <cfRule type="expression" dxfId="3303" priority="216">
      <formula>$L6&lt;&gt;""</formula>
    </cfRule>
    <cfRule type="expression" dxfId="3302" priority="246">
      <formula>$Q$4&lt;&gt;""</formula>
    </cfRule>
    <cfRule type="expression" dxfId="3301" priority="348">
      <formula>$L$7=TODAY()</formula>
    </cfRule>
  </conditionalFormatting>
  <conditionalFormatting sqref="D18">
    <cfRule type="expression" dxfId="3300" priority="267">
      <formula>$D$18&lt;&gt;""</formula>
    </cfRule>
    <cfRule type="expression" dxfId="3299" priority="376">
      <formula>$I16&lt;&gt;""</formula>
    </cfRule>
  </conditionalFormatting>
  <conditionalFormatting sqref="L18">
    <cfRule type="expression" dxfId="3298" priority="215">
      <formula>$L18&lt;&gt;""</formula>
    </cfRule>
    <cfRule type="expression" dxfId="3297" priority="233">
      <formula>$Q$16&lt;&gt;""</formula>
    </cfRule>
    <cfRule type="expression" dxfId="3296" priority="322">
      <formula>$L$19=TODAY()</formula>
    </cfRule>
  </conditionalFormatting>
  <conditionalFormatting sqref="E5">
    <cfRule type="expression" dxfId="3295" priority="273">
      <formula>$E5&lt;&gt;""</formula>
    </cfRule>
    <cfRule type="expression" dxfId="3294" priority="283">
      <formula>$E$4&lt;&gt;""</formula>
    </cfRule>
  </conditionalFormatting>
  <conditionalFormatting sqref="D11">
    <cfRule type="expression" dxfId="3293" priority="104">
      <formula>IF($I8&gt;=1,$H$10,"")</formula>
    </cfRule>
  </conditionalFormatting>
  <conditionalFormatting sqref="E11">
    <cfRule type="expression" dxfId="3292" priority="113">
      <formula>IF($I$8&gt;=2,$H$10,"")</formula>
    </cfRule>
    <cfRule type="expression" dxfId="3291" priority="193">
      <formula>$E11&lt;&gt;""</formula>
    </cfRule>
  </conditionalFormatting>
  <conditionalFormatting sqref="F11">
    <cfRule type="expression" dxfId="3290" priority="159">
      <formula>IF($I$8&gt;=3,$H$10,"")</formula>
    </cfRule>
    <cfRule type="expression" dxfId="3289" priority="199">
      <formula>$F$11&lt;&gt;""</formula>
    </cfRule>
  </conditionalFormatting>
  <conditionalFormatting sqref="G11">
    <cfRule type="expression" dxfId="3288" priority="189">
      <formula>IF($I$8&gt;=4,$H$10,"")</formula>
    </cfRule>
    <cfRule type="expression" dxfId="3287" priority="204">
      <formula>$G$11&lt;&gt;""</formula>
    </cfRule>
  </conditionalFormatting>
  <conditionalFormatting sqref="H11">
    <cfRule type="expression" dxfId="3286" priority="190">
      <formula>IF($I$8&gt;=5,$H$10,"")</formula>
    </cfRule>
    <cfRule type="expression" dxfId="3285" priority="205">
      <formula>$H$11&lt;&gt;""</formula>
    </cfRule>
  </conditionalFormatting>
  <conditionalFormatting sqref="I11">
    <cfRule type="expression" dxfId="3284" priority="191">
      <formula>IF($I$8&gt;=6,$H$10,"")</formula>
    </cfRule>
    <cfRule type="expression" dxfId="3283" priority="206">
      <formula>$I$11&lt;&gt;""</formula>
    </cfRule>
  </conditionalFormatting>
  <conditionalFormatting sqref="D23">
    <cfRule type="expression" dxfId="3282" priority="151">
      <formula>IF($I$20&gt;=1,$H$22,"")</formula>
    </cfRule>
  </conditionalFormatting>
  <conditionalFormatting sqref="E23">
    <cfRule type="expression" dxfId="3281" priority="185">
      <formula>IF($I$20&gt;=2,$H$22,"")</formula>
    </cfRule>
    <cfRule type="expression" dxfId="3280" priority="188">
      <formula>$E$23&lt;&gt;""</formula>
    </cfRule>
  </conditionalFormatting>
  <conditionalFormatting sqref="F23">
    <cfRule type="expression" dxfId="3279" priority="184">
      <formula>IF($I$20&gt;=3,$H$22,"")</formula>
    </cfRule>
    <cfRule type="expression" dxfId="3278" priority="194">
      <formula>$F$23&lt;&gt;""</formula>
    </cfRule>
  </conditionalFormatting>
  <conditionalFormatting sqref="G23">
    <cfRule type="expression" dxfId="3277" priority="183">
      <formula>IF($I$20&gt;=4,$H$22,"")</formula>
    </cfRule>
    <cfRule type="expression" dxfId="3276" priority="195">
      <formula>$G$23&lt;&gt;""</formula>
    </cfRule>
  </conditionalFormatting>
  <conditionalFormatting sqref="H23">
    <cfRule type="expression" dxfId="3275" priority="157">
      <formula>IF($I$20&gt;=5,$H$22,"")</formula>
    </cfRule>
    <cfRule type="expression" dxfId="3274" priority="196">
      <formula>$H$23&lt;&gt;""</formula>
    </cfRule>
  </conditionalFormatting>
  <conditionalFormatting sqref="I23">
    <cfRule type="expression" dxfId="3273" priority="98">
      <formula>IF($I$20&gt;=6,$H$22,"")</formula>
    </cfRule>
    <cfRule type="expression" dxfId="3272" priority="197">
      <formula>$I$23&lt;&gt;""</formula>
    </cfRule>
  </conditionalFormatting>
  <conditionalFormatting sqref="L11">
    <cfRule type="expression" dxfId="3271" priority="153">
      <formula>IF($Q8&gt;=1,$P$10,"")</formula>
    </cfRule>
  </conditionalFormatting>
  <conditionalFormatting sqref="M11">
    <cfRule type="expression" dxfId="3270" priority="92">
      <formula>IF($Q$8&gt;=2,$P$10,"")</formula>
    </cfRule>
    <cfRule type="expression" dxfId="3269" priority="177">
      <formula>$M$11&lt;&gt;""</formula>
    </cfRule>
  </conditionalFormatting>
  <conditionalFormatting sqref="N11">
    <cfRule type="expression" dxfId="3268" priority="158">
      <formula>IF($Q$8&gt;=3,$P$10,"")</formula>
    </cfRule>
    <cfRule type="expression" dxfId="3267" priority="178">
      <formula>$N$11&lt;&gt;""</formula>
    </cfRule>
  </conditionalFormatting>
  <conditionalFormatting sqref="O11">
    <cfRule type="expression" dxfId="3266" priority="174">
      <formula>IF($Q$8&gt;=4,$P$10,"")</formula>
    </cfRule>
    <cfRule type="expression" dxfId="3265" priority="179">
      <formula>$O$11&lt;&gt;""</formula>
    </cfRule>
  </conditionalFormatting>
  <conditionalFormatting sqref="P11">
    <cfRule type="expression" dxfId="3264" priority="173">
      <formula>IF($Q$8&gt;=5,$P$10,"")</formula>
    </cfRule>
    <cfRule type="expression" dxfId="3263" priority="180">
      <formula>$P$11&lt;&gt;""</formula>
    </cfRule>
  </conditionalFormatting>
  <conditionalFormatting sqref="Q11">
    <cfRule type="expression" dxfId="3262" priority="172">
      <formula>IF($Q$8&gt;=6,$P$10,"")</formula>
    </cfRule>
    <cfRule type="expression" dxfId="3261" priority="181">
      <formula>$Q$11&lt;&gt;""</formula>
    </cfRule>
  </conditionalFormatting>
  <conditionalFormatting sqref="L23">
    <cfRule type="expression" dxfId="3260" priority="163">
      <formula>IF($Q$20&gt;=1,$P$22,"")</formula>
    </cfRule>
  </conditionalFormatting>
  <conditionalFormatting sqref="M23">
    <cfRule type="expression" dxfId="3259" priority="86">
      <formula>IF($Q$20&gt;=2,$P$22,"")</formula>
    </cfRule>
    <cfRule type="expression" dxfId="3258" priority="164">
      <formula>$M$23&lt;&gt;""</formula>
    </cfRule>
  </conditionalFormatting>
  <conditionalFormatting sqref="N23">
    <cfRule type="expression" dxfId="3257" priority="161">
      <formula>IF($Q$20&gt;=3,$P$22,"")</formula>
    </cfRule>
    <cfRule type="expression" dxfId="3256" priority="165">
      <formula>$N$23&lt;&gt;""</formula>
    </cfRule>
  </conditionalFormatting>
  <conditionalFormatting sqref="O23">
    <cfRule type="expression" dxfId="3255" priority="160">
      <formula>IF($Q$20&gt;=4,$P$22,"")</formula>
    </cfRule>
    <cfRule type="expression" dxfId="3254" priority="166">
      <formula>$O$23&lt;&gt;""</formula>
    </cfRule>
  </conditionalFormatting>
  <conditionalFormatting sqref="P23">
    <cfRule type="expression" dxfId="3253" priority="156">
      <formula>IF($Q$20&gt;=5,$P$22,"")</formula>
    </cfRule>
    <cfRule type="expression" dxfId="3252" priority="167">
      <formula>$P$23&lt;&gt;""</formula>
    </cfRule>
  </conditionalFormatting>
  <conditionalFormatting sqref="Q23">
    <cfRule type="expression" dxfId="3251" priority="119">
      <formula>IF($Q$20&gt;=6,$P$22,"")</formula>
    </cfRule>
    <cfRule type="expression" dxfId="3250" priority="168">
      <formula>$Q$23&lt;&gt;""</formula>
    </cfRule>
  </conditionalFormatting>
  <conditionalFormatting sqref="D11:I11">
    <cfRule type="expression" dxfId="3249" priority="61">
      <formula>D$11&lt;&gt;""</formula>
    </cfRule>
    <cfRule type="expression" dxfId="3248" priority="192">
      <formula>$H$10&lt;=TODAY()-2</formula>
    </cfRule>
  </conditionalFormatting>
  <conditionalFormatting sqref="L11:Q11">
    <cfRule type="expression" dxfId="3247" priority="60">
      <formula>L$11&lt;&gt;""</formula>
    </cfRule>
    <cfRule type="expression" dxfId="3246" priority="176">
      <formula>$P$10&lt;=TODAY()-2</formula>
    </cfRule>
  </conditionalFormatting>
  <conditionalFormatting sqref="D23:I23">
    <cfRule type="expression" dxfId="3245" priority="59">
      <formula>D$23&lt;&gt;""</formula>
    </cfRule>
    <cfRule type="expression" dxfId="3244" priority="187">
      <formula>$H$22&lt;=TODAY()-2</formula>
    </cfRule>
  </conditionalFormatting>
  <conditionalFormatting sqref="L23:Q23">
    <cfRule type="expression" dxfId="3243" priority="58">
      <formula>L$23&lt;&gt;""</formula>
    </cfRule>
    <cfRule type="expression" dxfId="3242" priority="169">
      <formula>$P$22&lt;=TODAY()-2</formula>
    </cfRule>
  </conditionalFormatting>
  <conditionalFormatting sqref="E6:I6">
    <cfRule type="expression" dxfId="3241" priority="214">
      <formula>AND($H$7="",D6&lt;&gt;"",E6="")</formula>
    </cfRule>
  </conditionalFormatting>
  <conditionalFormatting sqref="M6:Q6">
    <cfRule type="expression" dxfId="3240" priority="210">
      <formula>AND($P$7="",L6&lt;&gt;"",M6="")</formula>
    </cfRule>
  </conditionalFormatting>
  <conditionalFormatting sqref="E18:I18">
    <cfRule type="expression" dxfId="3239" priority="260">
      <formula>AND($H$19="",D18&lt;&gt;"",E18="")</formula>
    </cfRule>
  </conditionalFormatting>
  <conditionalFormatting sqref="M18:Q18">
    <cfRule type="expression" dxfId="3238" priority="209">
      <formula>AND($P$19="",L18&lt;&gt;"",M18="")</formula>
    </cfRule>
  </conditionalFormatting>
  <conditionalFormatting sqref="M12">
    <cfRule type="expression" dxfId="3237" priority="234">
      <formula>AND(TODAY()&gt;=$M$11,TODAY()&lt;=$M$12-1)</formula>
    </cfRule>
  </conditionalFormatting>
  <conditionalFormatting sqref="L12">
    <cfRule type="expression" dxfId="3236" priority="294">
      <formula>AND(TODAY()&gt;=$L$11,TODAY()&lt;=$L$12-1)</formula>
    </cfRule>
  </conditionalFormatting>
  <conditionalFormatting sqref="N12">
    <cfRule type="expression" dxfId="3235" priority="97">
      <formula>$N$12&lt;=TODAY()</formula>
    </cfRule>
    <cfRule type="expression" dxfId="3234" priority="212">
      <formula>AND(TODAY()&gt;=$N$11,TODAY()&lt;=$N$12-1)</formula>
    </cfRule>
  </conditionalFormatting>
  <conditionalFormatting sqref="O12">
    <cfRule type="expression" dxfId="3233" priority="96">
      <formula>$O$12&lt;=TODAY()</formula>
    </cfRule>
    <cfRule type="expression" dxfId="3232" priority="144">
      <formula>AND(TODAY()&gt;=$O$11,TODAY()&lt;=$O$12-1)</formula>
    </cfRule>
  </conditionalFormatting>
  <conditionalFormatting sqref="P12">
    <cfRule type="expression" dxfId="3231" priority="95">
      <formula>$P12&lt;=TODAY()</formula>
    </cfRule>
    <cfRule type="expression" dxfId="3230" priority="139">
      <formula>AND(TODAY()&gt;=$P$11,TODAY()&lt;=$P$12-1)</formula>
    </cfRule>
  </conditionalFormatting>
  <conditionalFormatting sqref="Q12">
    <cfRule type="expression" dxfId="3229" priority="94">
      <formula>$Q$12&lt;=TODAY()</formula>
    </cfRule>
    <cfRule type="expression" dxfId="3228" priority="137">
      <formula>AND(TODAY()&gt;=$Q$11,TODAY()&lt;=$Q$12-1)</formula>
    </cfRule>
  </conditionalFormatting>
  <conditionalFormatting sqref="D24">
    <cfRule type="expression" dxfId="3227" priority="364">
      <formula>AND(TODAY()&gt;=D23,TODAY()&lt;=D24-1)</formula>
    </cfRule>
  </conditionalFormatting>
  <conditionalFormatting sqref="E24">
    <cfRule type="expression" dxfId="3226" priority="132">
      <formula>$E$24&lt;=TODAY()</formula>
    </cfRule>
    <cfRule type="expression" dxfId="3225" priority="252">
      <formula>AND(TODAY()&gt;=$E$23,TODAY()&lt;=$E$24-1)</formula>
    </cfRule>
  </conditionalFormatting>
  <conditionalFormatting sqref="F24">
    <cfRule type="expression" dxfId="3224" priority="103">
      <formula>$F$24&lt;=TODAY()</formula>
    </cfRule>
    <cfRule type="expression" dxfId="3223" priority="213">
      <formula>AND(TODAY()&gt;=$F$23,TODAY()&lt;=$F$24-1)</formula>
    </cfRule>
  </conditionalFormatting>
  <conditionalFormatting sqref="G24">
    <cfRule type="expression" dxfId="3222" priority="102">
      <formula>$G$24&lt;=TODAY()</formula>
    </cfRule>
    <cfRule type="expression" dxfId="3221" priority="142">
      <formula>AND(TODAY()&gt;=$G$23,TODAY()&lt;=$G$24-1)</formula>
    </cfRule>
  </conditionalFormatting>
  <conditionalFormatting sqref="H24">
    <cfRule type="expression" dxfId="3220" priority="101">
      <formula>$H$24&lt;=TODAY()</formula>
    </cfRule>
    <cfRule type="expression" dxfId="3219" priority="133">
      <formula>AND(TODAY()&gt;=$H$23,TODAY()&lt;=$H$24-1)</formula>
    </cfRule>
  </conditionalFormatting>
  <conditionalFormatting sqref="I24">
    <cfRule type="expression" dxfId="3218" priority="100">
      <formula>$I$24&lt;=TODAY()</formula>
    </cfRule>
    <cfRule type="expression" dxfId="3217" priority="130">
      <formula>AND(TODAY()&gt;=$I$23,TODAY()&lt;=$I$24-1)</formula>
    </cfRule>
  </conditionalFormatting>
  <conditionalFormatting sqref="L24">
    <cfRule type="expression" dxfId="3216" priority="291">
      <formula>AND(TODAY()&gt;=$L$23,TODAY()&lt;=$L$24-1)</formula>
    </cfRule>
  </conditionalFormatting>
  <conditionalFormatting sqref="M24">
    <cfRule type="expression" dxfId="3215" priority="124">
      <formula>$M$24&lt;=TODAY()</formula>
    </cfRule>
    <cfRule type="expression" dxfId="3214" priority="221">
      <formula>AND(TODAY()&gt;=$M$23,TODAY()&lt;=$M$24-1)</formula>
    </cfRule>
  </conditionalFormatting>
  <conditionalFormatting sqref="N24">
    <cfRule type="expression" dxfId="3213" priority="91">
      <formula>$N$24&lt;=TODAY()</formula>
    </cfRule>
    <cfRule type="expression" dxfId="3212" priority="140">
      <formula>AND(TODAY()&gt;=$N$23,TODAY()&lt;=$N$24-1)</formula>
    </cfRule>
  </conditionalFormatting>
  <conditionalFormatting sqref="O24">
    <cfRule type="expression" dxfId="3211" priority="90">
      <formula>$O$24&lt;=TODAY()</formula>
    </cfRule>
    <cfRule type="expression" dxfId="3210" priority="128">
      <formula>AND(TODAY()&gt;=$O$23,TODAY()&lt;=$O$24-1)</formula>
    </cfRule>
  </conditionalFormatting>
  <conditionalFormatting sqref="P24">
    <cfRule type="expression" dxfId="3209" priority="89">
      <formula>$P$24&lt;=TODAY()</formula>
    </cfRule>
    <cfRule type="expression" dxfId="3208" priority="127">
      <formula>AND(TODAY()&gt;=$P$23,TODAY()&lt;=$P$24-1)</formula>
    </cfRule>
  </conditionalFormatting>
  <conditionalFormatting sqref="Q24">
    <cfRule type="expression" dxfId="3207" priority="88">
      <formula>$Q$24&lt;=TODAY()</formula>
    </cfRule>
    <cfRule type="expression" dxfId="3206" priority="126">
      <formula>AND(TODAY()&gt;=$Q$23,TODAY()&lt;=$Q$24-1)</formula>
    </cfRule>
  </conditionalFormatting>
  <conditionalFormatting sqref="G15">
    <cfRule type="expression" dxfId="3205" priority="114">
      <formula>$G$15=TODAY()</formula>
    </cfRule>
    <cfRule type="expression" dxfId="3204" priority="115">
      <formula>AND(TODAY()&gt;=D15,TODAY()&lt;=G15)</formula>
    </cfRule>
  </conditionalFormatting>
  <conditionalFormatting sqref="G27">
    <cfRule type="expression" dxfId="3203" priority="111">
      <formula>$G$27=TODAY()</formula>
    </cfRule>
    <cfRule type="expression" dxfId="3202" priority="118">
      <formula>AND(TODAY()&gt;=$D$27,TODAY()&lt;=$G$27)</formula>
    </cfRule>
  </conditionalFormatting>
  <conditionalFormatting sqref="O15">
    <cfRule type="expression" dxfId="3201" priority="112">
      <formula>$O$15=TODAY()</formula>
    </cfRule>
    <cfRule type="expression" dxfId="3200" priority="117">
      <formula>AND(TODAY()&gt;=L15,TODAY()&lt;=O15)</formula>
    </cfRule>
  </conditionalFormatting>
  <conditionalFormatting sqref="O27">
    <cfRule type="expression" dxfId="3199" priority="110">
      <formula>$O$27=TODAY()</formula>
    </cfRule>
    <cfRule type="expression" dxfId="3198" priority="116">
      <formula>AND(TODAY()&gt;=$L$27,AUJOURDHUI&lt;=$O$27)</formula>
    </cfRule>
  </conditionalFormatting>
  <conditionalFormatting sqref="D12">
    <cfRule type="expression" dxfId="3197" priority="220">
      <formula>AND(TODAY()&gt;=D11,TODAY()&lt;=D12-1)</formula>
    </cfRule>
  </conditionalFormatting>
  <conditionalFormatting sqref="E12">
    <cfRule type="expression" dxfId="3196" priority="247">
      <formula>AND(TODAY()&gt;=$E$11,TODAY()&lt;=$E$12-1)</formula>
    </cfRule>
  </conditionalFormatting>
  <conditionalFormatting sqref="F12">
    <cfRule type="expression" dxfId="3195" priority="391">
      <formula>AND(TODAY()&gt;=$F$11,TODAY()&lt;=$F$12-1)</formula>
    </cfRule>
  </conditionalFormatting>
  <conditionalFormatting sqref="G12">
    <cfRule type="expression" dxfId="3194" priority="154">
      <formula>AND(TODAY()&gt;=$G$11,TODAY()&lt;=$G$12-1)</formula>
    </cfRule>
  </conditionalFormatting>
  <conditionalFormatting sqref="H12">
    <cfRule type="expression" dxfId="3193" priority="109">
      <formula>AND(TODAY()&gt;=$H$11,TODAY()&lt;=$H$12-1)</formula>
    </cfRule>
  </conditionalFormatting>
  <conditionalFormatting sqref="I12">
    <cfRule type="expression" dxfId="3192" priority="108">
      <formula>AND(TODAY()&gt;=$I$11,TODAY()&lt;=$I$12-1)</formula>
    </cfRule>
  </conditionalFormatting>
  <conditionalFormatting sqref="E4:F4">
    <cfRule type="expression" dxfId="3191" priority="83">
      <formula>$E$4&lt;&gt;""</formula>
    </cfRule>
    <cfRule type="expression" dxfId="3190" priority="84">
      <formula>$E$4=""</formula>
    </cfRule>
  </conditionalFormatting>
  <conditionalFormatting sqref="M4:N4">
    <cfRule type="expression" dxfId="3189" priority="62">
      <formula>$M$4&lt;&gt;""</formula>
    </cfRule>
    <cfRule type="expression" dxfId="3188" priority="79">
      <formula>Q4=TODAY()</formula>
    </cfRule>
    <cfRule type="expression" dxfId="3187" priority="81">
      <formula>OR(D27&lt;=TODAY()-2,Q5&lt;=TODAY()-2)</formula>
    </cfRule>
    <cfRule type="expression" dxfId="3186" priority="82">
      <formula>OR($E$21+$G$21+$I$21=$I$20,$E$26+$G$26+$I$26=$I$20,TODAY()&gt;=$D$27-2)</formula>
    </cfRule>
  </conditionalFormatting>
  <conditionalFormatting sqref="M17:N17">
    <cfRule type="expression" dxfId="3185" priority="69">
      <formula>$M$17&lt;&gt;""</formula>
    </cfRule>
    <cfRule type="expression" dxfId="3184" priority="74">
      <formula>OR(L15&lt;=TODAY()-2,Q17&lt;=TODAY()-2)</formula>
    </cfRule>
    <cfRule type="expression" dxfId="3183" priority="76">
      <formula>$M$16&lt;&gt;""</formula>
    </cfRule>
    <cfRule type="expression" dxfId="3182" priority="78">
      <formula>OR($M$9+$O$9+$Q$9=$Q$8,$M$14+$O$14+$Q$14=$Q$8,TODAY()&gt;=$L$15-2)</formula>
    </cfRule>
  </conditionalFormatting>
  <conditionalFormatting sqref="E17">
    <cfRule type="expression" dxfId="3181" priority="65">
      <formula>$E17&lt;&gt;""</formula>
    </cfRule>
    <cfRule type="expression" dxfId="3180" priority="77">
      <formula>$E$16&lt;&gt;""</formula>
    </cfRule>
  </conditionalFormatting>
  <conditionalFormatting sqref="E16:F16">
    <cfRule type="expression" dxfId="3179" priority="64">
      <formula>E16&lt;&gt;""</formula>
    </cfRule>
    <cfRule type="expression" dxfId="3178" priority="67">
      <formula>OR($E$9+$G$9+$I$9=$G$8,$E$14+$G$14+$I$14=$I$8,TODAY()&gt;=$D$15-2)</formula>
    </cfRule>
    <cfRule type="expression" dxfId="3177" priority="72">
      <formula>$I$16=TODAY()</formula>
    </cfRule>
    <cfRule type="expression" dxfId="3176" priority="73">
      <formula>OR(D15&lt;=TODAY()-2,I17&lt;=TODAY()-2)</formula>
    </cfRule>
  </conditionalFormatting>
  <conditionalFormatting sqref="M16:N16">
    <cfRule type="expression" dxfId="3175" priority="63">
      <formula>$M$16&lt;&gt;""</formula>
    </cfRule>
    <cfRule type="expression" dxfId="3174" priority="68">
      <formula>Q16=TODAY()</formula>
    </cfRule>
    <cfRule type="expression" dxfId="3173" priority="70">
      <formula>OR(L15&lt;=TODAY()-2,Q17&lt;=TODAY()-2)</formula>
    </cfRule>
    <cfRule type="expression" dxfId="3172" priority="71">
      <formula>OR($M$9+$O$9+$Q$9=$Q$8,$M$14+$O$14+$Q$14=$Q$8,TODAY()&gt;=$L$27-2)</formula>
    </cfRule>
  </conditionalFormatting>
  <conditionalFormatting sqref="E17:F17">
    <cfRule type="expression" dxfId="3171" priority="66">
      <formula>OR(D15&lt;=TODAY()-2,I17&lt;=TODAY()-2)</formula>
    </cfRule>
    <cfRule type="expression" dxfId="3170" priority="75">
      <formula>OR($E$9+$G$9+$I$9=$I$8,$E$14+$G$14+$I$14=$I$8,TODAY()&gt;=$D$15-2)</formula>
    </cfRule>
  </conditionalFormatting>
  <conditionalFormatting sqref="Q4:Q5">
    <cfRule type="expression" dxfId="3169" priority="48">
      <formula>AND($Q$5&lt;&gt;"",TODAY()&gt;=$Q$5,$Q4="")</formula>
    </cfRule>
    <cfRule type="timePeriod" dxfId="3168" priority="55" timePeriod="tomorrow">
      <formula>FLOOR(Q4,1)=TODAY()+1</formula>
    </cfRule>
  </conditionalFormatting>
  <conditionalFormatting sqref="I16:I17">
    <cfRule type="expression" dxfId="3167" priority="46">
      <formula>AND($I$17&lt;&gt;"",TODAY()&gt;=$I$17,I16="")</formula>
    </cfRule>
    <cfRule type="timePeriod" dxfId="3166" priority="57" timePeriod="tomorrow">
      <formula>FLOOR(I16,1)=TODAY()+1</formula>
    </cfRule>
  </conditionalFormatting>
  <conditionalFormatting sqref="I4">
    <cfRule type="expression" dxfId="3165" priority="41">
      <formula>$I$5&lt;&gt;""</formula>
    </cfRule>
    <cfRule type="expression" dxfId="3164" priority="42">
      <formula>$I$5&lt;&gt;""</formula>
    </cfRule>
  </conditionalFormatting>
  <conditionalFormatting sqref="Q16:Q17">
    <cfRule type="expression" dxfId="3163" priority="52">
      <formula>AND($Q$17&lt;&gt;"",TODAY()&gt;=$Q$17,$Q16="")</formula>
    </cfRule>
    <cfRule type="timePeriod" dxfId="3162" priority="53" timePeriod="tomorrow">
      <formula>FLOOR(Q16,1)=TODAY()+1</formula>
    </cfRule>
  </conditionalFormatting>
  <conditionalFormatting sqref="I30">
    <cfRule type="cellIs" dxfId="3161" priority="3" operator="lessThan">
      <formula>1</formula>
    </cfRule>
  </conditionalFormatting>
  <conditionalFormatting sqref="G32:H33">
    <cfRule type="timePeriod" dxfId="3160" priority="12" timePeriod="today">
      <formula>FLOOR(G32,1)=TODAY()</formula>
    </cfRule>
  </conditionalFormatting>
  <conditionalFormatting sqref="Q30">
    <cfRule type="cellIs" dxfId="3159" priority="7" operator="lessThan">
      <formula>1</formula>
    </cfRule>
    <cfRule type="expression" dxfId="3158" priority="11">
      <formula>M30</formula>
    </cfRule>
  </conditionalFormatting>
  <conditionalFormatting sqref="O32:P32">
    <cfRule type="timePeriod" dxfId="3157" priority="10" timePeriod="today">
      <formula>FLOOR(O32,1)=TODAY()</formula>
    </cfRule>
  </conditionalFormatting>
  <conditionalFormatting sqref="O33:P33">
    <cfRule type="timePeriod" dxfId="3156" priority="9" timePeriod="today">
      <formula>FLOOR(O33,1)=TODAY()</formula>
    </cfRule>
  </conditionalFormatting>
  <conditionalFormatting sqref="Q29">
    <cfRule type="cellIs" dxfId="3155" priority="8" operator="lessThan">
      <formula>1</formula>
    </cfRule>
  </conditionalFormatting>
  <conditionalFormatting sqref="Q32">
    <cfRule type="cellIs" dxfId="3154" priority="6" operator="lessThan">
      <formula>1</formula>
    </cfRule>
  </conditionalFormatting>
  <conditionalFormatting sqref="Q33">
    <cfRule type="cellIs" dxfId="3153" priority="5" operator="lessThan">
      <formula>1</formula>
    </cfRule>
  </conditionalFormatting>
  <conditionalFormatting sqref="I29">
    <cfRule type="cellIs" dxfId="3152" priority="4" operator="lessThan">
      <formula>1</formula>
    </cfRule>
  </conditionalFormatting>
  <conditionalFormatting sqref="I32">
    <cfRule type="cellIs" dxfId="3151" priority="2" operator="lessThan">
      <formula>1</formula>
    </cfRule>
  </conditionalFormatting>
  <conditionalFormatting sqref="I33">
    <cfRule type="cellIs" dxfId="3150" priority="1" operator="lessThan">
      <formula>1</formula>
    </cfRule>
  </conditionalFormatting>
  <dataValidations count="2">
    <dataValidation type="list" allowBlank="1" showInputMessage="1" showErrorMessage="1" sqref="E5:F5 M5:N5 E17:F17 M17:N17" xr:uid="{DA1D8BB9-CE2D-4E58-B924-C9459A29AC4D}">
      <formula1>Mâles</formula1>
    </dataValidation>
    <dataValidation type="list" allowBlank="1" showInputMessage="1" showErrorMessage="1" sqref="E4:F4 M4:N4 E16:F16 M16:N16" xr:uid="{27C4358C-29F6-4316-AEEE-2E9C1271C466}">
      <formula1>FEMELLE</formula1>
    </dataValidation>
  </dataValidations>
  <printOptions horizontalCentered="1" verticalCentered="1"/>
  <pageMargins left="0" right="0" top="0.15748031496062992" bottom="0.15748031496062992" header="0.19685039370078741" footer="0.11811023622047245"/>
  <pageSetup paperSize="9" scale="90" orientation="landscape" horizontalDpi="4294967293" verticalDpi="4294967293" r:id="rId1"/>
  <headerFooter>
    <oddHeader>&amp;L&amp;D&amp;R&amp;"-,Gras"&amp;14Cage 28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D515F56-779D-4D4B-AF79-51E0D0DC5362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5852956E-B03F-4AA7-B056-DA00108F1D89}">
          <x14:formula1>
            <xm:f>Liste!$G$2:$G$6</xm:f>
          </x14:formula1>
          <xm:sqref>F9 N9 N21 F21</xm:sqref>
        </x14:dataValidation>
        <x14:dataValidation type="list" allowBlank="1" showInputMessage="1" showErrorMessage="1" xr:uid="{BA21371B-DA09-4105-B6AA-2E605A075FD3}">
          <x14:formula1>
            <xm:f>Liste!$F$2:$F$6</xm:f>
          </x14:formula1>
          <xm:sqref>H9 P9 P21 H21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M25" sqref="M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147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>
      <c r="K34" s="226"/>
      <c r="L34" s="252"/>
      <c r="M34" s="252"/>
      <c r="N34" s="252"/>
      <c r="O34" s="252"/>
      <c r="P34" s="244"/>
      <c r="Q34" s="244"/>
    </row>
    <row r="35" spans="2:17" ht="16.05" customHeight="1" x14ac:dyDescent="0.25">
      <c r="K35" s="226"/>
      <c r="L35" s="226"/>
      <c r="M35" s="250"/>
      <c r="N35" s="226"/>
      <c r="O35" s="226"/>
    </row>
    <row r="36" spans="2:17" ht="16.05" customHeight="1" x14ac:dyDescent="0.25">
      <c r="K36" s="226"/>
      <c r="L36" s="226"/>
      <c r="M36" s="252"/>
      <c r="N36" s="226"/>
      <c r="O36" s="226"/>
    </row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19:Q19"/>
    <mergeCell ref="D20:E20"/>
    <mergeCell ref="L20:M20"/>
    <mergeCell ref="B25:C25"/>
    <mergeCell ref="J25:K25"/>
    <mergeCell ref="B18:B20"/>
    <mergeCell ref="B21:C21"/>
    <mergeCell ref="J21:K21"/>
    <mergeCell ref="B22:B24"/>
    <mergeCell ref="E22:F22"/>
    <mergeCell ref="H22:I22"/>
    <mergeCell ref="J22:J24"/>
    <mergeCell ref="M22:N22"/>
    <mergeCell ref="P22:Q22"/>
    <mergeCell ref="B15:C15"/>
    <mergeCell ref="E15:F15"/>
    <mergeCell ref="J15:K15"/>
    <mergeCell ref="M15:N15"/>
    <mergeCell ref="J18:J20"/>
    <mergeCell ref="D19:E19"/>
    <mergeCell ref="F19:G19"/>
    <mergeCell ref="H19:I19"/>
    <mergeCell ref="L19:M19"/>
    <mergeCell ref="N19:O19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3149" priority="411" timePeriod="today">
      <formula>FLOOR(F7,1)=TODAY()</formula>
    </cfRule>
  </conditionalFormatting>
  <conditionalFormatting sqref="F19">
    <cfRule type="timePeriod" dxfId="3148" priority="410" timePeriod="today">
      <formula>FLOOR(F19,1)=TODAY()</formula>
    </cfRule>
  </conditionalFormatting>
  <conditionalFormatting sqref="D38 G38">
    <cfRule type="timePeriod" dxfId="3147" priority="409" timePeriod="today">
      <formula>FLOOR(D38,1)=TODAY()</formula>
    </cfRule>
  </conditionalFormatting>
  <conditionalFormatting sqref="D49 G49 E44:F44 D42:E42 F41 H41">
    <cfRule type="timePeriod" dxfId="3146" priority="406" timePeriod="today">
      <formula>FLOOR(D41,1)=TODAY()</formula>
    </cfRule>
  </conditionalFormatting>
  <conditionalFormatting sqref="H41:I41">
    <cfRule type="expression" dxfId="3145" priority="405">
      <formula>D41</formula>
    </cfRule>
  </conditionalFormatting>
  <conditionalFormatting sqref="D41">
    <cfRule type="timePeriod" dxfId="3144" priority="404" timePeriod="today">
      <formula>FLOOR(D41,1)=TODAY()</formula>
    </cfRule>
  </conditionalFormatting>
  <conditionalFormatting sqref="N7">
    <cfRule type="timePeriod" dxfId="3143" priority="403" timePeriod="today">
      <formula>FLOOR(N7,1)=TODAY()</formula>
    </cfRule>
  </conditionalFormatting>
  <conditionalFormatting sqref="N19">
    <cfRule type="timePeriod" dxfId="3142" priority="402" timePeriod="today">
      <formula>FLOOR(N19,1)=TODAY()</formula>
    </cfRule>
  </conditionalFormatting>
  <conditionalFormatting sqref="Q20">
    <cfRule type="expression" dxfId="3141" priority="401">
      <formula>O20=(M21+O21+Q21)</formula>
    </cfRule>
  </conditionalFormatting>
  <conditionalFormatting sqref="D7">
    <cfRule type="timePeriod" dxfId="3140" priority="287" timePeriod="today">
      <formula>FLOOR(D7,1)=TODAY()</formula>
    </cfRule>
    <cfRule type="expression" dxfId="3139" priority="391">
      <formula>AND(D7&gt;=TODAY(),D7&lt;=TODAY()+1)</formula>
    </cfRule>
  </conditionalFormatting>
  <conditionalFormatting sqref="D7:E7">
    <cfRule type="expression" dxfId="3138" priority="247">
      <formula>$H7&lt;&gt;""</formula>
    </cfRule>
    <cfRule type="expression" dxfId="3137" priority="400">
      <formula>AND(TODAY()&gt;=$D$6+4,$H$7&lt;&gt;"")</formula>
    </cfRule>
  </conditionalFormatting>
  <conditionalFormatting sqref="D8:E8">
    <cfRule type="expression" dxfId="3136" priority="390">
      <formula>$I8&lt;&gt;""</formula>
    </cfRule>
    <cfRule type="timePeriod" dxfId="3135" priority="396" timePeriod="today">
      <formula>FLOOR(D8,1)=TODAY()</formula>
    </cfRule>
    <cfRule type="expression" dxfId="3134" priority="397">
      <formula>AND(D8&gt;=TODAY(),D8&lt;=TODAY()+1)</formula>
    </cfRule>
    <cfRule type="expression" dxfId="3133" priority="398">
      <formula>$H$7&lt;&gt;""</formula>
    </cfRule>
    <cfRule type="expression" dxfId="3132" priority="399">
      <formula>($E$9+$G$9+$I$9)=$G$8</formula>
    </cfRule>
  </conditionalFormatting>
  <conditionalFormatting sqref="E10:F10">
    <cfRule type="expression" dxfId="3131" priority="216">
      <formula>AND(SUM(E9,G9,I9)&lt;&gt;0,SUM(E9,G9,I9)=G8)</formula>
    </cfRule>
    <cfRule type="expression" dxfId="3130" priority="392">
      <formula>$H10&lt;&gt;""</formula>
    </cfRule>
    <cfRule type="timePeriod" dxfId="3129" priority="393" timePeriod="today">
      <formula>FLOOR(E10,1)=TODAY()</formula>
    </cfRule>
    <cfRule type="expression" dxfId="3128" priority="394">
      <formula>AND(E10&gt;=TODAY(),E10&lt;=TODAY()+1)</formula>
    </cfRule>
    <cfRule type="expression" dxfId="3127" priority="395">
      <formula>$I$8&lt;&gt;""</formula>
    </cfRule>
  </conditionalFormatting>
  <conditionalFormatting sqref="D12:I12">
    <cfRule type="timePeriod" dxfId="3126" priority="103" timePeriod="tomorrow">
      <formula>FLOOR(D12,1)=TODAY()+1</formula>
    </cfRule>
    <cfRule type="expression" dxfId="3125" priority="104">
      <formula>D$13&lt;&gt;""</formula>
    </cfRule>
    <cfRule type="expression" dxfId="3124" priority="105">
      <formula>D$12&lt;=TODAY()</formula>
    </cfRule>
  </conditionalFormatting>
  <conditionalFormatting sqref="D13:I13">
    <cfRule type="expression" dxfId="3123" priority="153">
      <formula>AND(D11&lt;&gt;"",YEAR($D11)=2019)</formula>
    </cfRule>
    <cfRule type="expression" dxfId="3122" priority="246">
      <formula>AND(D11&lt;&gt;"",YEAR($D11)=2020)</formula>
    </cfRule>
    <cfRule type="expression" dxfId="3121" priority="385">
      <formula>AND($D$11&lt;&gt;"",YEAR($D11)=2021)</formula>
    </cfRule>
    <cfRule type="expression" dxfId="3120" priority="386">
      <formula>AND(D11&lt;&gt;"",YEAR($D11)=2022)</formula>
    </cfRule>
    <cfRule type="expression" dxfId="3119" priority="387">
      <formula>AND(D11&lt;&gt;"",YEAR($D11)=2023)</formula>
    </cfRule>
    <cfRule type="expression" dxfId="3118" priority="388">
      <formula>AND(D11&lt;&gt;"",YEAR($D11)=2018)</formula>
    </cfRule>
  </conditionalFormatting>
  <conditionalFormatting sqref="D15">
    <cfRule type="expression" dxfId="3117" priority="120">
      <formula>AND(D15&gt;=TODAY(),D15&lt;=TODAY()+2)</formula>
    </cfRule>
    <cfRule type="expression" dxfId="3116" priority="145">
      <formula>AND(TODAY()&gt;=$H$10+6,TODAY()&lt;=$D$15-2)</formula>
    </cfRule>
  </conditionalFormatting>
  <conditionalFormatting sqref="I15">
    <cfRule type="cellIs" dxfId="3115" priority="295" operator="lessThan">
      <formula>1</formula>
    </cfRule>
  </conditionalFormatting>
  <conditionalFormatting sqref="I15">
    <cfRule type="expression" dxfId="3114" priority="384">
      <formula>IF(AND(E14="",G14="",I14="",(D11:I11)=""),"",IF(E14+G14+I14&lt;&gt;SUM(D11:I11),G15&lt;=TODAY()))</formula>
    </cfRule>
  </conditionalFormatting>
  <conditionalFormatting sqref="H7:I7">
    <cfRule type="expression" dxfId="3113" priority="381">
      <formula>$D8&lt;&gt;""</formula>
    </cfRule>
    <cfRule type="expression" dxfId="3112" priority="382">
      <formula>AND(H7="",D7&lt;&gt;"",D7&lt;=TODAY())</formula>
    </cfRule>
    <cfRule type="timePeriod" dxfId="3111" priority="383" timePeriod="today">
      <formula>FLOOR(H7,1)=TODAY()</formula>
    </cfRule>
  </conditionalFormatting>
  <conditionalFormatting sqref="I8">
    <cfRule type="expression" dxfId="3110" priority="380">
      <formula>G8=(E9+G9+I9)</formula>
    </cfRule>
  </conditionalFormatting>
  <conditionalFormatting sqref="H10">
    <cfRule type="expression" dxfId="3109" priority="376">
      <formula>(E9+G9+I9)=G8</formula>
    </cfRule>
  </conditionalFormatting>
  <conditionalFormatting sqref="H10:I10">
    <cfRule type="expression" dxfId="3108" priority="377">
      <formula>AND(H10="",E10&lt;&gt;"",E10&lt;=TODAY())</formula>
    </cfRule>
    <cfRule type="notContainsBlanks" dxfId="3107" priority="378">
      <formula>LEN(TRIM(H10))&gt;0</formula>
    </cfRule>
    <cfRule type="expression" dxfId="3106" priority="379">
      <formula>E10=TODAY()</formula>
    </cfRule>
  </conditionalFormatting>
  <conditionalFormatting sqref="D19">
    <cfRule type="timePeriod" dxfId="3105" priority="285" timePeriod="today">
      <formula>FLOOR(D19,1)=TODAY()</formula>
    </cfRule>
    <cfRule type="expression" dxfId="3104" priority="363">
      <formula>AND(D19&gt;=TODAY(),D19&lt;=TODAY()+1)</formula>
    </cfRule>
  </conditionalFormatting>
  <conditionalFormatting sqref="D19:E19">
    <cfRule type="expression" dxfId="3103" priority="277">
      <formula>$H19&lt;&gt;""</formula>
    </cfRule>
    <cfRule type="expression" dxfId="3102" priority="371">
      <formula>AND(TODAY()&gt;=$D$18+4,$H$19&lt;&gt;"")</formula>
    </cfRule>
  </conditionalFormatting>
  <conditionalFormatting sqref="D20">
    <cfRule type="expression" dxfId="3101" priority="370">
      <formula>AND(D20&gt;=TODAY(),D20&lt;=TODAY()+1)</formula>
    </cfRule>
  </conditionalFormatting>
  <conditionalFormatting sqref="D20:E20">
    <cfRule type="expression" dxfId="3100" priority="368">
      <formula>$I20&lt;&gt;""</formula>
    </cfRule>
    <cfRule type="timePeriod" dxfId="3099" priority="369" timePeriod="today">
      <formula>FLOOR(D20,1)=TODAY()</formula>
    </cfRule>
    <cfRule type="expression" dxfId="3098" priority="372">
      <formula>$H$19&lt;&gt;""</formula>
    </cfRule>
    <cfRule type="expression" dxfId="3097" priority="373">
      <formula>($E$21+$G$21+$I$21)=$G$20</formula>
    </cfRule>
  </conditionalFormatting>
  <conditionalFormatting sqref="E22:F22">
    <cfRule type="expression" dxfId="3096" priority="294">
      <formula>AND(SUM(E21,G21,I21)&lt;&gt;0,SUM(E21,G21,I21)=G20)</formula>
    </cfRule>
    <cfRule type="expression" dxfId="3095" priority="364">
      <formula>$H22&lt;&gt;""</formula>
    </cfRule>
    <cfRule type="timePeriod" dxfId="3094" priority="365" timePeriod="today">
      <formula>FLOOR(E22,1)=TODAY()</formula>
    </cfRule>
    <cfRule type="expression" dxfId="3093" priority="366">
      <formula>AND(E22&gt;=TODAY(),E22&lt;=TODAY()+1)</formula>
    </cfRule>
    <cfRule type="expression" dxfId="3092" priority="367">
      <formula>$I$20&lt;&gt;""</formula>
    </cfRule>
  </conditionalFormatting>
  <conditionalFormatting sqref="D24:I24">
    <cfRule type="timePeriod" dxfId="3091" priority="127" timePeriod="tomorrow">
      <formula>FLOOR(D24,1)=TODAY()+1</formula>
    </cfRule>
    <cfRule type="expression" dxfId="3090" priority="132">
      <formula>D$24&lt;=TODAY()</formula>
    </cfRule>
  </conditionalFormatting>
  <conditionalFormatting sqref="D24:I24">
    <cfRule type="expression" dxfId="3089" priority="97">
      <formula>D$25&lt;&gt;""</formula>
    </cfRule>
  </conditionalFormatting>
  <conditionalFormatting sqref="D25:I25">
    <cfRule type="expression" dxfId="3088" priority="184">
      <formula>AND(D23&lt;&gt;"",YEAR($D23)=2018)</formula>
    </cfRule>
    <cfRule type="expression" dxfId="3087" priority="251">
      <formula>AND(D23&lt;&gt;"",YEAR($D23)=2019)</formula>
    </cfRule>
    <cfRule type="expression" dxfId="3086" priority="358">
      <formula>AND(D23&lt;&gt;"",YEAR($D23)=2020)</formula>
    </cfRule>
    <cfRule type="expression" dxfId="3085" priority="359">
      <formula>AND(D23&lt;&gt;"",YEAR($D23)=2021)</formula>
    </cfRule>
    <cfRule type="expression" dxfId="3084" priority="360">
      <formula>AND(D23&lt;&gt;"",YEAR($D23)=2022)</formula>
    </cfRule>
    <cfRule type="expression" dxfId="3083" priority="361">
      <formula>AND(D23&lt;&gt;"",YEAR($D23)=2023)</formula>
    </cfRule>
  </conditionalFormatting>
  <conditionalFormatting sqref="D27">
    <cfRule type="expression" dxfId="3082" priority="118">
      <formula>AND(D27&gt;=TODAY(),D27&lt;=TODAY()+2)</formula>
    </cfRule>
    <cfRule type="expression" dxfId="3081" priority="129">
      <formula>AND(TODAY()&gt;=$H$22+6,TODAY()&lt;=$D$27-2)</formula>
    </cfRule>
  </conditionalFormatting>
  <conditionalFormatting sqref="H19">
    <cfRule type="timePeriod" dxfId="3080" priority="356" timePeriod="today">
      <formula>FLOOR(H19,1)=TODAY()</formula>
    </cfRule>
  </conditionalFormatting>
  <conditionalFormatting sqref="H19:I19">
    <cfRule type="expression" dxfId="3079" priority="354">
      <formula>$D20&lt;&gt;""</formula>
    </cfRule>
    <cfRule type="expression" dxfId="3078" priority="355">
      <formula>AND(H19="",D19&lt;&gt;"",D19&lt;=TODAY())</formula>
    </cfRule>
  </conditionalFormatting>
  <conditionalFormatting sqref="I20">
    <cfRule type="expression" dxfId="3077" priority="353">
      <formula>G20=(E21+G21+I21)</formula>
    </cfRule>
  </conditionalFormatting>
  <conditionalFormatting sqref="H22:I22">
    <cfRule type="expression" dxfId="3076" priority="349">
      <formula>(E21+G21+I21)=G20</formula>
    </cfRule>
    <cfRule type="expression" dxfId="3075" priority="350">
      <formula>AND(H22="",E22&lt;&gt;"",E22&lt;=TODAY())</formula>
    </cfRule>
    <cfRule type="notContainsBlanks" dxfId="3074" priority="351">
      <formula>LEN(TRIM(H22))&gt;0</formula>
    </cfRule>
    <cfRule type="expression" dxfId="3073" priority="352">
      <formula>E22=TODAY()</formula>
    </cfRule>
  </conditionalFormatting>
  <conditionalFormatting sqref="I27">
    <cfRule type="cellIs" dxfId="3072" priority="347" operator="lessThan">
      <formula>1</formula>
    </cfRule>
  </conditionalFormatting>
  <conditionalFormatting sqref="I27">
    <cfRule type="expression" dxfId="3071" priority="348">
      <formula>IF(AND(E26="",G26="",I26="",(D23:I23)=""),"",IF(E26+G26+I26&lt;&gt;SUM(D23:I23),G27&lt;=TODAY()))</formula>
    </cfRule>
  </conditionalFormatting>
  <conditionalFormatting sqref="L7">
    <cfRule type="timePeriod" dxfId="3070" priority="284" timePeriod="today">
      <formula>FLOOR(L7,1)=TODAY()</formula>
    </cfRule>
    <cfRule type="expression" dxfId="3069" priority="293">
      <formula>AND(L7&gt;=TODAY(),L7&lt;=TODAY()+1)</formula>
    </cfRule>
  </conditionalFormatting>
  <conditionalFormatting sqref="L7:M7">
    <cfRule type="expression" dxfId="3068" priority="278">
      <formula>$P7&lt;&gt;""</formula>
    </cfRule>
    <cfRule type="expression" dxfId="3067" priority="343">
      <formula>AND(TODAY()&gt;=$L$6+4,$P$7&lt;&gt;"")</formula>
    </cfRule>
  </conditionalFormatting>
  <conditionalFormatting sqref="L8">
    <cfRule type="expression" dxfId="3066" priority="342">
      <formula>AND(L8&gt;=TODAY(),L8&lt;=TODAY()+1)</formula>
    </cfRule>
  </conditionalFormatting>
  <conditionalFormatting sqref="L8:M8">
    <cfRule type="expression" dxfId="3065" priority="340">
      <formula>$Q$8&lt;&gt;""</formula>
    </cfRule>
    <cfRule type="timePeriod" dxfId="3064" priority="341" timePeriod="today">
      <formula>FLOOR(L8,1)=TODAY()</formula>
    </cfRule>
    <cfRule type="expression" dxfId="3063" priority="344">
      <formula>$P$7&lt;&gt;""</formula>
    </cfRule>
    <cfRule type="expression" dxfId="3062" priority="345">
      <formula>($M$9+$O$9+$Q$9)=$O$8</formula>
    </cfRule>
  </conditionalFormatting>
  <conditionalFormatting sqref="M10:N10">
    <cfRule type="expression" dxfId="3061" priority="291">
      <formula>"ET(SOMME(M8;O8;Q8)&lt;&gt;0;SOMME(M8;O8;Q9)=O7)  "</formula>
    </cfRule>
    <cfRule type="expression" dxfId="3060" priority="336">
      <formula>$P10&lt;&gt;""</formula>
    </cfRule>
    <cfRule type="timePeriod" dxfId="3059" priority="337" timePeriod="today">
      <formula>FLOOR(M10,1)=TODAY()</formula>
    </cfRule>
    <cfRule type="expression" dxfId="3058" priority="338">
      <formula>AND(M10&gt;=TODAY(),M10&lt;=TODAY()+1)</formula>
    </cfRule>
    <cfRule type="expression" dxfId="3057" priority="339">
      <formula>$Q$8&lt;&gt;""</formula>
    </cfRule>
  </conditionalFormatting>
  <conditionalFormatting sqref="L13:Q13">
    <cfRule type="expression" dxfId="3056" priority="173">
      <formula>AND(L11&lt;&gt;"",YEAR($L11)=2018)</formula>
    </cfRule>
    <cfRule type="expression" dxfId="3055" priority="233">
      <formula>AND(L11&lt;&gt;"",YEAR($L11)=2019)</formula>
    </cfRule>
    <cfRule type="expression" dxfId="3054" priority="332">
      <formula>AND(L11&lt;&gt;"",YEAR($L11)=2020)</formula>
    </cfRule>
    <cfRule type="expression" dxfId="3053" priority="333">
      <formula>AND(L11&lt;&gt;"",YEAR($L11)=2021)</formula>
    </cfRule>
    <cfRule type="expression" dxfId="3052" priority="334">
      <formula>AND(L11&lt;&gt;"",YEAR($L11)=2022)</formula>
    </cfRule>
    <cfRule type="expression" dxfId="3051" priority="335">
      <formula>AND(L11&lt;&gt;"",YEAR($L11)=2023)</formula>
    </cfRule>
  </conditionalFormatting>
  <conditionalFormatting sqref="L15">
    <cfRule type="expression" dxfId="3050" priority="119">
      <formula>AND(L15&gt;=TODAY(),L15&lt;=TODAY()+2)</formula>
    </cfRule>
    <cfRule type="expression" dxfId="3049" priority="133">
      <formula>AND(TODAY()&gt;=$P$10+6,TODAY()&lt;=$L$15-2)</formula>
    </cfRule>
  </conditionalFormatting>
  <conditionalFormatting sqref="P7">
    <cfRule type="timePeriod" dxfId="3048" priority="330" timePeriod="today">
      <formula>FLOOR(P7,1)=TODAY()</formula>
    </cfRule>
  </conditionalFormatting>
  <conditionalFormatting sqref="P7:Q7">
    <cfRule type="expression" dxfId="3047" priority="328">
      <formula>$L8&lt;&gt;""</formula>
    </cfRule>
    <cfRule type="expression" dxfId="3046" priority="329">
      <formula>AND(P7="",L7&lt;&gt;"",L7&lt;=TODAY())</formula>
    </cfRule>
  </conditionalFormatting>
  <conditionalFormatting sqref="Q8">
    <cfRule type="expression" dxfId="3045" priority="327">
      <formula>O8=(M9+O9+Q9)</formula>
    </cfRule>
  </conditionalFormatting>
  <conditionalFormatting sqref="P10:Q10">
    <cfRule type="expression" dxfId="3044" priority="323">
      <formula>(M9+O9+Q9)=O8</formula>
    </cfRule>
    <cfRule type="expression" dxfId="3043" priority="324">
      <formula>AND(P10="",M10&lt;&gt;"",M10&lt;=TODAY())</formula>
    </cfRule>
    <cfRule type="notContainsBlanks" dxfId="3042" priority="325">
      <formula>LEN(TRIM(P10))&gt;0</formula>
    </cfRule>
    <cfRule type="expression" dxfId="3041" priority="326">
      <formula>M10=TODAY()</formula>
    </cfRule>
  </conditionalFormatting>
  <conditionalFormatting sqref="Q15">
    <cfRule type="cellIs" dxfId="3040" priority="321" operator="lessThan">
      <formula>1</formula>
    </cfRule>
  </conditionalFormatting>
  <conditionalFormatting sqref="Q15">
    <cfRule type="expression" dxfId="3039" priority="322">
      <formula>IF(AND(M14="",O14="",Q14="",(L11:Q11)=""),"",IF(M14+O14+Q14&lt;&gt;SUM(L11:Q11),O15&lt;=TODAY()))</formula>
    </cfRule>
  </conditionalFormatting>
  <conditionalFormatting sqref="L19">
    <cfRule type="timePeriod" dxfId="3038" priority="283" timePeriod="today">
      <formula>FLOOR(L19,1)=TODAY()</formula>
    </cfRule>
    <cfRule type="expression" dxfId="3037" priority="290">
      <formula>AND(L19&gt;=TODAY(),L19&lt;=TODAY()+1)</formula>
    </cfRule>
  </conditionalFormatting>
  <conditionalFormatting sqref="L19:M19">
    <cfRule type="expression" dxfId="3036" priority="276">
      <formula>$P19&lt;&gt;""</formula>
    </cfRule>
    <cfRule type="expression" dxfId="3035" priority="317">
      <formula>AND(TODAY()&gt;=$L$18+4,$P$19&lt;&gt;"")</formula>
    </cfRule>
  </conditionalFormatting>
  <conditionalFormatting sqref="L20:M20">
    <cfRule type="expression" dxfId="3034" priority="314">
      <formula>$Q$20&lt;&gt;""</formula>
    </cfRule>
    <cfRule type="timePeriod" dxfId="3033" priority="315" timePeriod="today">
      <formula>FLOOR(L20,1)=TODAY()</formula>
    </cfRule>
    <cfRule type="expression" dxfId="3032" priority="316">
      <formula>AND(L20&gt;=TODAY(),L20&lt;=TODAY()+1)</formula>
    </cfRule>
    <cfRule type="expression" dxfId="3031" priority="318">
      <formula>$P$19&lt;&gt;""</formula>
    </cfRule>
    <cfRule type="expression" dxfId="3030" priority="319">
      <formula>($M$21+$O$21+$Q$21)=$O$20</formula>
    </cfRule>
  </conditionalFormatting>
  <conditionalFormatting sqref="M22:N22">
    <cfRule type="expression" dxfId="3029" priority="288">
      <formula>AND(SUM(M21,O21,Q21)&lt;&gt;0,SUM(M21,O21,Q21)=O20)</formula>
    </cfRule>
    <cfRule type="expression" dxfId="3028" priority="310">
      <formula>$P22&lt;&gt;""</formula>
    </cfRule>
    <cfRule type="timePeriod" dxfId="3027" priority="311" timePeriod="today">
      <formula>FLOOR(M22,1)=TODAY()</formula>
    </cfRule>
    <cfRule type="expression" dxfId="3026" priority="312">
      <formula>AND(M22&gt;=TODAY(),M22&lt;=TODAY()+1)</formula>
    </cfRule>
    <cfRule type="expression" dxfId="3025" priority="313">
      <formula>$Q$20&lt;&gt;""</formula>
    </cfRule>
  </conditionalFormatting>
  <conditionalFormatting sqref="L25:Q25">
    <cfRule type="expression" dxfId="3024" priority="147">
      <formula>AND(L23&lt;&gt;"",YEAR($L23)=2023)</formula>
    </cfRule>
    <cfRule type="expression" dxfId="3023" priority="220">
      <formula>AND(L23&lt;&gt;"",YEAR($L23)=2022)</formula>
    </cfRule>
    <cfRule type="expression" dxfId="3022" priority="306">
      <formula>AND(L23&lt;&gt;"",YEAR($L23)=2021)</formula>
    </cfRule>
    <cfRule type="expression" dxfId="3021" priority="307">
      <formula>AND(L23&lt;&gt;"",YEAR($L23)=2020)</formula>
    </cfRule>
    <cfRule type="expression" dxfId="3020" priority="308">
      <formula>AND(L23&lt;&gt;"",YEAR($L23)=2019)</formula>
    </cfRule>
    <cfRule type="expression" dxfId="3019" priority="309">
      <formula>AND(L23&lt;&gt;"",YEAR($L23)=2018)</formula>
    </cfRule>
  </conditionalFormatting>
  <conditionalFormatting sqref="L27">
    <cfRule type="expression" dxfId="3018" priority="121">
      <formula>AND(L27&gt;=TODAY(),L27&lt;=TODAY()+2)</formula>
    </cfRule>
    <cfRule type="expression" dxfId="3017" priority="169">
      <formula>AND(TODAY()&gt;=$P$22+6,TODAY()&lt;=$L$27-2)</formula>
    </cfRule>
  </conditionalFormatting>
  <conditionalFormatting sqref="P19">
    <cfRule type="timePeriod" dxfId="3016" priority="304" timePeriod="today">
      <formula>FLOOR(P19,1)=TODAY()</formula>
    </cfRule>
  </conditionalFormatting>
  <conditionalFormatting sqref="P19:Q19">
    <cfRule type="expression" dxfId="3015" priority="302">
      <formula>$L20&lt;&gt;""</formula>
    </cfRule>
    <cfRule type="expression" dxfId="3014" priority="303">
      <formula>AND(P19="",L19&lt;&gt;"",L19&lt;=TODAY())</formula>
    </cfRule>
  </conditionalFormatting>
  <conditionalFormatting sqref="P22:Q22">
    <cfRule type="expression" dxfId="3013" priority="298">
      <formula>(M21+O21+Q21)=O20</formula>
    </cfRule>
    <cfRule type="expression" dxfId="3012" priority="299">
      <formula>AND(P22="",M22&lt;&gt;"",M22&lt;=TODAY())</formula>
    </cfRule>
    <cfRule type="notContainsBlanks" dxfId="3011" priority="300">
      <formula>LEN(TRIM(P22))&gt;0</formula>
    </cfRule>
    <cfRule type="expression" dxfId="3010" priority="301">
      <formula>M22=TODAY()</formula>
    </cfRule>
  </conditionalFormatting>
  <conditionalFormatting sqref="Q27">
    <cfRule type="cellIs" dxfId="3009" priority="296" operator="lessThan">
      <formula>1</formula>
    </cfRule>
  </conditionalFormatting>
  <conditionalFormatting sqref="Q27">
    <cfRule type="expression" dxfId="3008" priority="297">
      <formula>IF(AND(M26="",O26="",Q26="",(L23:Q23)=""),"",IF(M26+O26+Q26&lt;&gt;SUM(L23:Q23),O27&lt;=TODAY()))</formula>
    </cfRule>
  </conditionalFormatting>
  <conditionalFormatting sqref="D6:I15">
    <cfRule type="expression" dxfId="3007" priority="201">
      <formula>AND(($E$14+$G$14+$I$14)&lt;&gt;"",COUNTA($D$11:$I$11)&gt;0,COUNTA($D$11:$I$11)=($E$14+$G$14+$I$14))</formula>
    </cfRule>
  </conditionalFormatting>
  <conditionalFormatting sqref="D18:I27">
    <cfRule type="expression" dxfId="3006" priority="148">
      <formula>AND(($E$26+$G$26+$I$26)&lt;&gt;"",COUNTA($D$23:$I$23)&gt;0,COUNTA($D$23:$I$23)=($E$26+$G$26+$I$26))</formula>
    </cfRule>
  </conditionalFormatting>
  <conditionalFormatting sqref="L12:Q12">
    <cfRule type="timePeriod" dxfId="3005" priority="134" timePeriod="tomorrow">
      <formula>FLOOR(L12,1)=TODAY()+1</formula>
    </cfRule>
    <cfRule type="expression" dxfId="3004" priority="136">
      <formula>L$12&lt;=TODAY()</formula>
    </cfRule>
  </conditionalFormatting>
  <conditionalFormatting sqref="L12:Q12">
    <cfRule type="expression" dxfId="3003" priority="91">
      <formula>L$13&lt;&gt;""</formula>
    </cfRule>
  </conditionalFormatting>
  <conditionalFormatting sqref="L6:Q15">
    <cfRule type="expression" dxfId="3002" priority="150">
      <formula>AND(($M$14+$O$14+$Q$14)&lt;&gt;"",COUNTA($L$11:$Q$11)&gt;0,COUNTA($L$11:$Q$11)=($M$14+$O$14+$Q$14))</formula>
    </cfRule>
  </conditionalFormatting>
  <conditionalFormatting sqref="L24:Q24">
    <cfRule type="expression" dxfId="3001" priority="123">
      <formula>L$24&lt;=TODAY()</formula>
    </cfRule>
    <cfRule type="timePeriod" dxfId="3000" priority="160" timePeriod="tomorrow">
      <formula>FLOOR(L24,1)=TODAY()+1</formula>
    </cfRule>
  </conditionalFormatting>
  <conditionalFormatting sqref="L24:Q24">
    <cfRule type="expression" dxfId="2999" priority="85">
      <formula>L$25&lt;&gt;""</formula>
    </cfRule>
  </conditionalFormatting>
  <conditionalFormatting sqref="L18:Q27">
    <cfRule type="expression" dxfId="2998" priority="146">
      <formula>AND(($M$26+$O$26+$Q$26)&lt;&gt;"",COUNTA($L$23:$Q$23)&gt;0,COUNTA($L$23:$Q$23)=($M$26+$O$26+$Q$26))</formula>
    </cfRule>
  </conditionalFormatting>
  <conditionalFormatting sqref="D6:I10">
    <cfRule type="expression" dxfId="2997" priority="144">
      <formula>AND($E$9&lt;&gt;"",$G$9&lt;&gt;"",$I$9&lt;&gt;"",$G$8&lt;&gt;"",$E$9+$G$9+$I$9=$G$8)</formula>
    </cfRule>
  </conditionalFormatting>
  <conditionalFormatting sqref="D18:I22">
    <cfRule type="expression" dxfId="2996" priority="141">
      <formula>AND($E$21&lt;&gt;"",$G$21&lt;&gt;"",$I$21&lt;&gt;"",$G$20&lt;&gt;"",$E$21+$G$21+$I$21=$G$20)</formula>
    </cfRule>
  </conditionalFormatting>
  <conditionalFormatting sqref="L6:Q10">
    <cfRule type="expression" dxfId="2995" priority="143">
      <formula>AND($M$9&lt;&gt;"",$O$9&lt;&gt;"",$Q$9&lt;&gt;"",$O$8&lt;&gt;"",$M$9+$O$9+$Q$9=$O$8)</formula>
    </cfRule>
  </conditionalFormatting>
  <conditionalFormatting sqref="L18:Q22">
    <cfRule type="expression" dxfId="2994" priority="139">
      <formula>AND($M$21&lt;&gt;"",$O$21&lt;&gt;"",$Q$21&lt;&gt;"",$O$20&lt;&gt;"",$M$21+$O$21+$Q$21=$O$20)</formula>
    </cfRule>
  </conditionalFormatting>
  <conditionalFormatting sqref="M5:N5">
    <cfRule type="expression" dxfId="2993" priority="78">
      <formula>$M$5&lt;&gt;""</formula>
    </cfRule>
    <cfRule type="expression" dxfId="2992" priority="83">
      <formula>OR(D27&lt;=TODAY()-2,Q5&lt;=TODAY()-2)</formula>
    </cfRule>
    <cfRule type="expression" dxfId="2991" priority="280">
      <formula>$M$4&lt;&gt;""</formula>
    </cfRule>
    <cfRule type="expression" dxfId="2990" priority="282">
      <formula>OR($E$21+$G$21+$I$21=$I$20,$E$26+$G$26+$I$26=$I$20,TODAY()&gt;=$D$27-2)</formula>
    </cfRule>
  </conditionalFormatting>
  <conditionalFormatting sqref="D6">
    <cfRule type="expression" dxfId="2989" priority="217">
      <formula>$D$6&lt;&gt;""</formula>
    </cfRule>
    <cfRule type="expression" dxfId="2988" priority="249">
      <formula>$I$5&lt;&gt;""</formula>
    </cfRule>
    <cfRule type="expression" dxfId="2987" priority="375">
      <formula>$D7=TODAY()</formula>
    </cfRule>
  </conditionalFormatting>
  <conditionalFormatting sqref="L6">
    <cfRule type="expression" dxfId="2986" priority="214">
      <formula>$L6&lt;&gt;""</formula>
    </cfRule>
    <cfRule type="expression" dxfId="2985" priority="244">
      <formula>$Q$4&lt;&gt;""</formula>
    </cfRule>
    <cfRule type="expression" dxfId="2984" priority="346">
      <formula>$L$7=TODAY()</formula>
    </cfRule>
  </conditionalFormatting>
  <conditionalFormatting sqref="D18">
    <cfRule type="expression" dxfId="2983" priority="265">
      <formula>$D$18&lt;&gt;""</formula>
    </cfRule>
    <cfRule type="expression" dxfId="2982" priority="357">
      <formula>$I16&lt;&gt;""</formula>
    </cfRule>
  </conditionalFormatting>
  <conditionalFormatting sqref="L18">
    <cfRule type="expression" dxfId="2981" priority="213">
      <formula>$L18&lt;&gt;""</formula>
    </cfRule>
    <cfRule type="expression" dxfId="2980" priority="231">
      <formula>$Q$16&lt;&gt;""</formula>
    </cfRule>
    <cfRule type="expression" dxfId="2979" priority="320">
      <formula>$L$19=TODAY()</formula>
    </cfRule>
  </conditionalFormatting>
  <conditionalFormatting sqref="E5">
    <cfRule type="expression" dxfId="2978" priority="271">
      <formula>$E5&lt;&gt;""</formula>
    </cfRule>
    <cfRule type="expression" dxfId="2977" priority="281">
      <formula>$E$4&lt;&gt;""</formula>
    </cfRule>
  </conditionalFormatting>
  <conditionalFormatting sqref="D11">
    <cfRule type="expression" dxfId="2976" priority="102">
      <formula>IF($I8&gt;=1,$H$10,"")</formula>
    </cfRule>
  </conditionalFormatting>
  <conditionalFormatting sqref="E11">
    <cfRule type="expression" dxfId="2975" priority="111">
      <formula>IF($I$8&gt;=2,$H$10,"")</formula>
    </cfRule>
    <cfRule type="expression" dxfId="2974" priority="191">
      <formula>$E11&lt;&gt;""</formula>
    </cfRule>
  </conditionalFormatting>
  <conditionalFormatting sqref="F11">
    <cfRule type="expression" dxfId="2973" priority="157">
      <formula>IF($I$8&gt;=3,$H$10,"")</formula>
    </cfRule>
    <cfRule type="expression" dxfId="2972" priority="197">
      <formula>$F$11&lt;&gt;""</formula>
    </cfRule>
  </conditionalFormatting>
  <conditionalFormatting sqref="G11">
    <cfRule type="expression" dxfId="2971" priority="187">
      <formula>IF($I$8&gt;=4,$H$10,"")</formula>
    </cfRule>
    <cfRule type="expression" dxfId="2970" priority="202">
      <formula>$G$11&lt;&gt;""</formula>
    </cfRule>
  </conditionalFormatting>
  <conditionalFormatting sqref="H11">
    <cfRule type="expression" dxfId="2969" priority="188">
      <formula>IF($I$8&gt;=5,$H$10,"")</formula>
    </cfRule>
    <cfRule type="expression" dxfId="2968" priority="203">
      <formula>$H$11&lt;&gt;""</formula>
    </cfRule>
  </conditionalFormatting>
  <conditionalFormatting sqref="I11">
    <cfRule type="expression" dxfId="2967" priority="189">
      <formula>IF($I$8&gt;=6,$H$10,"")</formula>
    </cfRule>
    <cfRule type="expression" dxfId="2966" priority="204">
      <formula>$I$11&lt;&gt;""</formula>
    </cfRule>
  </conditionalFormatting>
  <conditionalFormatting sqref="D23">
    <cfRule type="expression" dxfId="2965" priority="149">
      <formula>IF($I$20&gt;=1,$H$22,"")</formula>
    </cfRule>
  </conditionalFormatting>
  <conditionalFormatting sqref="E23">
    <cfRule type="expression" dxfId="2964" priority="183">
      <formula>IF($I$20&gt;=2,$H$22,"")</formula>
    </cfRule>
    <cfRule type="expression" dxfId="2963" priority="186">
      <formula>$E$23&lt;&gt;""</formula>
    </cfRule>
  </conditionalFormatting>
  <conditionalFormatting sqref="F23">
    <cfRule type="expression" dxfId="2962" priority="182">
      <formula>IF($I$20&gt;=3,$H$22,"")</formula>
    </cfRule>
    <cfRule type="expression" dxfId="2961" priority="192">
      <formula>$F$23&lt;&gt;""</formula>
    </cfRule>
  </conditionalFormatting>
  <conditionalFormatting sqref="G23">
    <cfRule type="expression" dxfId="2960" priority="181">
      <formula>IF($I$20&gt;=4,$H$22,"")</formula>
    </cfRule>
    <cfRule type="expression" dxfId="2959" priority="193">
      <formula>$G$23&lt;&gt;""</formula>
    </cfRule>
  </conditionalFormatting>
  <conditionalFormatting sqref="H23">
    <cfRule type="expression" dxfId="2958" priority="155">
      <formula>IF($I$20&gt;=5,$H$22,"")</formula>
    </cfRule>
    <cfRule type="expression" dxfId="2957" priority="194">
      <formula>$H$23&lt;&gt;""</formula>
    </cfRule>
  </conditionalFormatting>
  <conditionalFormatting sqref="I23">
    <cfRule type="expression" dxfId="2956" priority="96">
      <formula>IF($I$20&gt;=6,$H$22,"")</formula>
    </cfRule>
    <cfRule type="expression" dxfId="2955" priority="195">
      <formula>$I$23&lt;&gt;""</formula>
    </cfRule>
  </conditionalFormatting>
  <conditionalFormatting sqref="L11">
    <cfRule type="expression" dxfId="2954" priority="151">
      <formula>IF($Q8&gt;=1,$P$10,"")</formula>
    </cfRule>
  </conditionalFormatting>
  <conditionalFormatting sqref="M11">
    <cfRule type="expression" dxfId="2953" priority="90">
      <formula>IF($Q$8&gt;=2,$P$10,"")</formula>
    </cfRule>
    <cfRule type="expression" dxfId="2952" priority="175">
      <formula>$M$11&lt;&gt;""</formula>
    </cfRule>
  </conditionalFormatting>
  <conditionalFormatting sqref="N11">
    <cfRule type="expression" dxfId="2951" priority="156">
      <formula>IF($Q$8&gt;=3,$P$10,"")</formula>
    </cfRule>
    <cfRule type="expression" dxfId="2950" priority="176">
      <formula>$N$11&lt;&gt;""</formula>
    </cfRule>
  </conditionalFormatting>
  <conditionalFormatting sqref="O11">
    <cfRule type="expression" dxfId="2949" priority="172">
      <formula>IF($Q$8&gt;=4,$P$10,"")</formula>
    </cfRule>
    <cfRule type="expression" dxfId="2948" priority="177">
      <formula>$O$11&lt;&gt;""</formula>
    </cfRule>
  </conditionalFormatting>
  <conditionalFormatting sqref="P11">
    <cfRule type="expression" dxfId="2947" priority="171">
      <formula>IF($Q$8&gt;=5,$P$10,"")</formula>
    </cfRule>
    <cfRule type="expression" dxfId="2946" priority="178">
      <formula>$P$11&lt;&gt;""</formula>
    </cfRule>
  </conditionalFormatting>
  <conditionalFormatting sqref="Q11">
    <cfRule type="expression" dxfId="2945" priority="170">
      <formula>IF($Q$8&gt;=6,$P$10,"")</formula>
    </cfRule>
    <cfRule type="expression" dxfId="2944" priority="179">
      <formula>$Q$11&lt;&gt;""</formula>
    </cfRule>
  </conditionalFormatting>
  <conditionalFormatting sqref="L23">
    <cfRule type="expression" dxfId="2943" priority="161">
      <formula>IF($Q$20&gt;=1,$P$22,"")</formula>
    </cfRule>
  </conditionalFormatting>
  <conditionalFormatting sqref="M23">
    <cfRule type="expression" dxfId="2942" priority="84">
      <formula>IF($Q$20&gt;=2,$P$22,"")</formula>
    </cfRule>
    <cfRule type="expression" dxfId="2941" priority="162">
      <formula>$M$23&lt;&gt;""</formula>
    </cfRule>
  </conditionalFormatting>
  <conditionalFormatting sqref="N23">
    <cfRule type="expression" dxfId="2940" priority="159">
      <formula>IF($Q$20&gt;=3,$P$22,"")</formula>
    </cfRule>
    <cfRule type="expression" dxfId="2939" priority="163">
      <formula>$N$23&lt;&gt;""</formula>
    </cfRule>
  </conditionalFormatting>
  <conditionalFormatting sqref="O23">
    <cfRule type="expression" dxfId="2938" priority="158">
      <formula>IF($Q$20&gt;=4,$P$22,"")</formula>
    </cfRule>
    <cfRule type="expression" dxfId="2937" priority="164">
      <formula>$O$23&lt;&gt;""</formula>
    </cfRule>
  </conditionalFormatting>
  <conditionalFormatting sqref="P23">
    <cfRule type="expression" dxfId="2936" priority="154">
      <formula>IF($Q$20&gt;=5,$P$22,"")</formula>
    </cfRule>
    <cfRule type="expression" dxfId="2935" priority="165">
      <formula>$P$23&lt;&gt;""</formula>
    </cfRule>
  </conditionalFormatting>
  <conditionalFormatting sqref="Q23">
    <cfRule type="expression" dxfId="2934" priority="117">
      <formula>IF($Q$20&gt;=6,$P$22,"")</formula>
    </cfRule>
    <cfRule type="expression" dxfId="2933" priority="166">
      <formula>$Q$23&lt;&gt;""</formula>
    </cfRule>
  </conditionalFormatting>
  <conditionalFormatting sqref="D11:I11">
    <cfRule type="expression" dxfId="2932" priority="59">
      <formula>D$11&lt;&gt;""</formula>
    </cfRule>
    <cfRule type="expression" dxfId="2931" priority="190">
      <formula>$H$10&lt;=TODAY()-2</formula>
    </cfRule>
  </conditionalFormatting>
  <conditionalFormatting sqref="L11:Q11">
    <cfRule type="expression" dxfId="2930" priority="58">
      <formula>L$11&lt;&gt;""</formula>
    </cfRule>
    <cfRule type="expression" dxfId="2929" priority="174">
      <formula>$P$10&lt;=TODAY()-2</formula>
    </cfRule>
  </conditionalFormatting>
  <conditionalFormatting sqref="D23:I23">
    <cfRule type="expression" dxfId="2928" priority="57">
      <formula>D$23&lt;&gt;""</formula>
    </cfRule>
    <cfRule type="expression" dxfId="2927" priority="185">
      <formula>$H$22&lt;=TODAY()-2</formula>
    </cfRule>
  </conditionalFormatting>
  <conditionalFormatting sqref="L23:Q23">
    <cfRule type="expression" dxfId="2926" priority="56">
      <formula>L$23&lt;&gt;""</formula>
    </cfRule>
    <cfRule type="expression" dxfId="2925" priority="167">
      <formula>$P$22&lt;=TODAY()-2</formula>
    </cfRule>
  </conditionalFormatting>
  <conditionalFormatting sqref="E6:I6">
    <cfRule type="expression" dxfId="2924" priority="212">
      <formula>AND($H$7="",D6&lt;&gt;"",E6="")</formula>
    </cfRule>
  </conditionalFormatting>
  <conditionalFormatting sqref="M6:Q6">
    <cfRule type="expression" dxfId="2923" priority="208">
      <formula>AND($P$7="",L6&lt;&gt;"",M6="")</formula>
    </cfRule>
  </conditionalFormatting>
  <conditionalFormatting sqref="E18:I18">
    <cfRule type="expression" dxfId="2922" priority="209">
      <formula>AND($H$19="",D18&lt;&gt;"",E18="")</formula>
    </cfRule>
  </conditionalFormatting>
  <conditionalFormatting sqref="M18:Q18">
    <cfRule type="expression" dxfId="2921" priority="207">
      <formula>AND($P$19="",L18&lt;&gt;"",M18="")</formula>
    </cfRule>
  </conditionalFormatting>
  <conditionalFormatting sqref="M12">
    <cfRule type="expression" dxfId="2920" priority="232">
      <formula>AND(TODAY()&gt;=$M$11,TODAY()&lt;=$M$12-1)</formula>
    </cfRule>
  </conditionalFormatting>
  <conditionalFormatting sqref="L12">
    <cfRule type="expression" dxfId="2919" priority="292">
      <formula>AND(TODAY()&gt;=$L$11,TODAY()&lt;=$L$12-1)</formula>
    </cfRule>
  </conditionalFormatting>
  <conditionalFormatting sqref="N12">
    <cfRule type="expression" dxfId="2918" priority="95">
      <formula>$N$12&lt;=TODAY()</formula>
    </cfRule>
    <cfRule type="expression" dxfId="2917" priority="210">
      <formula>AND(TODAY()&gt;=$N$11,TODAY()&lt;=$N$12-1)</formula>
    </cfRule>
  </conditionalFormatting>
  <conditionalFormatting sqref="O12">
    <cfRule type="expression" dxfId="2916" priority="94">
      <formula>$O$12&lt;=TODAY()</formula>
    </cfRule>
    <cfRule type="expression" dxfId="2915" priority="142">
      <formula>AND(TODAY()&gt;=$O$11,TODAY()&lt;=$O$12-1)</formula>
    </cfRule>
  </conditionalFormatting>
  <conditionalFormatting sqref="P12">
    <cfRule type="expression" dxfId="2914" priority="93">
      <formula>$P12&lt;=TODAY()</formula>
    </cfRule>
    <cfRule type="expression" dxfId="2913" priority="137">
      <formula>AND(TODAY()&gt;=$P$11,TODAY()&lt;=$P$12-1)</formula>
    </cfRule>
  </conditionalFormatting>
  <conditionalFormatting sqref="Q12">
    <cfRule type="expression" dxfId="2912" priority="92">
      <formula>$Q$12&lt;=TODAY()</formula>
    </cfRule>
    <cfRule type="expression" dxfId="2911" priority="135">
      <formula>AND(TODAY()&gt;=$Q$11,TODAY()&lt;=$Q$12-1)</formula>
    </cfRule>
  </conditionalFormatting>
  <conditionalFormatting sqref="D24">
    <cfRule type="expression" dxfId="2910" priority="362">
      <formula>AND(TODAY()&gt;=D23,TODAY()&lt;=D24-1)</formula>
    </cfRule>
  </conditionalFormatting>
  <conditionalFormatting sqref="E24">
    <cfRule type="expression" dxfId="2909" priority="130">
      <formula>$E$24&lt;=TODAY()</formula>
    </cfRule>
    <cfRule type="expression" dxfId="2908" priority="250">
      <formula>AND(TODAY()&gt;=$E$23,TODAY()&lt;=$E$24-1)</formula>
    </cfRule>
  </conditionalFormatting>
  <conditionalFormatting sqref="F24">
    <cfRule type="expression" dxfId="2907" priority="101">
      <formula>$F$24&lt;=TODAY()</formula>
    </cfRule>
    <cfRule type="expression" dxfId="2906" priority="211">
      <formula>AND(TODAY()&gt;=$F$23,TODAY()&lt;=$F$24-1)</formula>
    </cfRule>
  </conditionalFormatting>
  <conditionalFormatting sqref="G24">
    <cfRule type="expression" dxfId="2905" priority="100">
      <formula>$G$24&lt;=TODAY()</formula>
    </cfRule>
    <cfRule type="expression" dxfId="2904" priority="140">
      <formula>AND(TODAY()&gt;=$G$23,TODAY()&lt;=$G$24-1)</formula>
    </cfRule>
  </conditionalFormatting>
  <conditionalFormatting sqref="H24">
    <cfRule type="expression" dxfId="2903" priority="99">
      <formula>$H$24&lt;=TODAY()</formula>
    </cfRule>
    <cfRule type="expression" dxfId="2902" priority="131">
      <formula>AND(TODAY()&gt;=$H$23,TODAY()&lt;=$H$24-1)</formula>
    </cfRule>
  </conditionalFormatting>
  <conditionalFormatting sqref="I24">
    <cfRule type="expression" dxfId="2901" priority="98">
      <formula>$I$24&lt;=TODAY()</formula>
    </cfRule>
    <cfRule type="expression" dxfId="2900" priority="128">
      <formula>AND(TODAY()&gt;=$I$23,TODAY()&lt;=$I$24-1)</formula>
    </cfRule>
  </conditionalFormatting>
  <conditionalFormatting sqref="L24">
    <cfRule type="expression" dxfId="2899" priority="289">
      <formula>AND(TODAY()&gt;=$L$23,TODAY()&lt;=$L$24-1)</formula>
    </cfRule>
  </conditionalFormatting>
  <conditionalFormatting sqref="M24">
    <cfRule type="expression" dxfId="2898" priority="122">
      <formula>$M$24&lt;=TODAY()</formula>
    </cfRule>
    <cfRule type="expression" dxfId="2897" priority="219">
      <formula>AND(TODAY()&gt;=$M$23,TODAY()&lt;=$M$24-1)</formula>
    </cfRule>
  </conditionalFormatting>
  <conditionalFormatting sqref="N24">
    <cfRule type="expression" dxfId="2896" priority="89">
      <formula>$N$24&lt;=TODAY()</formula>
    </cfRule>
    <cfRule type="expression" dxfId="2895" priority="138">
      <formula>AND(TODAY()&gt;=$N$23,TODAY()&lt;=$N$24-1)</formula>
    </cfRule>
  </conditionalFormatting>
  <conditionalFormatting sqref="O24">
    <cfRule type="expression" dxfId="2894" priority="88">
      <formula>$O$24&lt;=TODAY()</formula>
    </cfRule>
    <cfRule type="expression" dxfId="2893" priority="126">
      <formula>AND(TODAY()&gt;=$O$23,TODAY()&lt;=$O$24-1)</formula>
    </cfRule>
  </conditionalFormatting>
  <conditionalFormatting sqref="P24">
    <cfRule type="expression" dxfId="2892" priority="87">
      <formula>$P$24&lt;=TODAY()</formula>
    </cfRule>
    <cfRule type="expression" dxfId="2891" priority="125">
      <formula>AND(TODAY()&gt;=$P$23,TODAY()&lt;=$P$24-1)</formula>
    </cfRule>
  </conditionalFormatting>
  <conditionalFormatting sqref="Q24">
    <cfRule type="expression" dxfId="2890" priority="86">
      <formula>$Q$24&lt;=TODAY()</formula>
    </cfRule>
    <cfRule type="expression" dxfId="2889" priority="124">
      <formula>AND(TODAY()&gt;=$Q$23,TODAY()&lt;=$Q$24-1)</formula>
    </cfRule>
  </conditionalFormatting>
  <conditionalFormatting sqref="G15">
    <cfRule type="expression" dxfId="2888" priority="112">
      <formula>$G$15=TODAY()</formula>
    </cfRule>
    <cfRule type="expression" dxfId="2887" priority="113">
      <formula>AND(TODAY()&gt;=D15,TODAY()&lt;=G15)</formula>
    </cfRule>
  </conditionalFormatting>
  <conditionalFormatting sqref="G27">
    <cfRule type="expression" dxfId="2886" priority="109">
      <formula>$G$27=TODAY()</formula>
    </cfRule>
    <cfRule type="expression" dxfId="2885" priority="116">
      <formula>AND(TODAY()&gt;=$D$27,TODAY()&lt;=$G$27)</formula>
    </cfRule>
  </conditionalFormatting>
  <conditionalFormatting sqref="O15">
    <cfRule type="expression" dxfId="2884" priority="110">
      <formula>$O$15=TODAY()</formula>
    </cfRule>
    <cfRule type="expression" dxfId="2883" priority="115">
      <formula>AND(TODAY()&gt;=L15,TODAY()&lt;=O15)</formula>
    </cfRule>
  </conditionalFormatting>
  <conditionalFormatting sqref="O27">
    <cfRule type="expression" dxfId="2882" priority="108">
      <formula>$O$27=TODAY()</formula>
    </cfRule>
    <cfRule type="expression" dxfId="2881" priority="114">
      <formula>AND(TODAY()&gt;=$L$27,AUJOURDHUI&lt;=$O$27)</formula>
    </cfRule>
  </conditionalFormatting>
  <conditionalFormatting sqref="D12">
    <cfRule type="expression" dxfId="2880" priority="218">
      <formula>AND(TODAY()&gt;=D11,TODAY()&lt;=D12-1)</formula>
    </cfRule>
  </conditionalFormatting>
  <conditionalFormatting sqref="E12">
    <cfRule type="expression" dxfId="2879" priority="245">
      <formula>AND(TODAY()&gt;=$E$11,TODAY()&lt;=$E$12-1)</formula>
    </cfRule>
  </conditionalFormatting>
  <conditionalFormatting sqref="F12">
    <cfRule type="expression" dxfId="2878" priority="389">
      <formula>AND(TODAY()&gt;=$F$11,TODAY()&lt;=$F$12-1)</formula>
    </cfRule>
  </conditionalFormatting>
  <conditionalFormatting sqref="G12">
    <cfRule type="expression" dxfId="2877" priority="152">
      <formula>AND(TODAY()&gt;=$G$11,TODAY()&lt;=$G$12-1)</formula>
    </cfRule>
  </conditionalFormatting>
  <conditionalFormatting sqref="H12">
    <cfRule type="expression" dxfId="2876" priority="107">
      <formula>AND(TODAY()&gt;=$H$11,TODAY()&lt;=$H$12-1)</formula>
    </cfRule>
  </conditionalFormatting>
  <conditionalFormatting sqref="I12">
    <cfRule type="expression" dxfId="2875" priority="106">
      <formula>AND(TODAY()&gt;=$I$11,TODAY()&lt;=$I$12-1)</formula>
    </cfRule>
  </conditionalFormatting>
  <conditionalFormatting sqref="E4:F4">
    <cfRule type="expression" dxfId="2874" priority="81">
      <formula>$E$4&lt;&gt;""</formula>
    </cfRule>
    <cfRule type="expression" dxfId="2873" priority="82">
      <formula>$E$4=""</formula>
    </cfRule>
  </conditionalFormatting>
  <conditionalFormatting sqref="M4:N4">
    <cfRule type="expression" dxfId="2872" priority="60">
      <formula>$M$4&lt;&gt;""</formula>
    </cfRule>
    <cfRule type="expression" dxfId="2871" priority="77">
      <formula>Q4=TODAY()</formula>
    </cfRule>
    <cfRule type="expression" dxfId="2870" priority="79">
      <formula>OR(D27&lt;=TODAY()-2,Q5&lt;=TODAY()-2)</formula>
    </cfRule>
    <cfRule type="expression" dxfId="2869" priority="80">
      <formula>OR($E$21+$G$21+$I$21=$I$20,$E$26+$G$26+$I$26=$I$20,TODAY()&gt;=$D$27-2)</formula>
    </cfRule>
  </conditionalFormatting>
  <conditionalFormatting sqref="M17:N17">
    <cfRule type="expression" dxfId="2868" priority="67">
      <formula>$M$17&lt;&gt;""</formula>
    </cfRule>
    <cfRule type="expression" dxfId="2867" priority="72">
      <formula>OR(L15&lt;=TODAY()-2,Q17&lt;=TODAY()-2)</formula>
    </cfRule>
    <cfRule type="expression" dxfId="2866" priority="74">
      <formula>$M$16&lt;&gt;""</formula>
    </cfRule>
    <cfRule type="expression" dxfId="2865" priority="76">
      <formula>OR($M$9+$O$9+$Q$9=$Q$8,$M$14+$O$14+$Q$14=$Q$8,TODAY()&gt;=$L$15-2)</formula>
    </cfRule>
  </conditionalFormatting>
  <conditionalFormatting sqref="E17">
    <cfRule type="expression" dxfId="2864" priority="63">
      <formula>$E17&lt;&gt;""</formula>
    </cfRule>
    <cfRule type="expression" dxfId="2863" priority="75">
      <formula>$E$16&lt;&gt;""</formula>
    </cfRule>
  </conditionalFormatting>
  <conditionalFormatting sqref="E16:F16">
    <cfRule type="expression" dxfId="2862" priority="62">
      <formula>E16&lt;&gt;""</formula>
    </cfRule>
    <cfRule type="expression" dxfId="2861" priority="65">
      <formula>OR($E$9+$G$9+$I$9=$G$8,$E$14+$G$14+$I$14=$I$8,TODAY()&gt;=$D$15-2)</formula>
    </cfRule>
    <cfRule type="expression" dxfId="2860" priority="70">
      <formula>$I$16=TODAY()</formula>
    </cfRule>
    <cfRule type="expression" dxfId="2859" priority="71">
      <formula>OR(D15&lt;=TODAY()-2,I17&lt;=TODAY()-2)</formula>
    </cfRule>
  </conditionalFormatting>
  <conditionalFormatting sqref="M16:N16">
    <cfRule type="expression" dxfId="2858" priority="61">
      <formula>$M$16&lt;&gt;""</formula>
    </cfRule>
    <cfRule type="expression" dxfId="2857" priority="66">
      <formula>Q16=TODAY()</formula>
    </cfRule>
    <cfRule type="expression" dxfId="2856" priority="68">
      <formula>OR(L15&lt;=TODAY()-2,Q17&lt;=TODAY()-2)</formula>
    </cfRule>
    <cfRule type="expression" dxfId="2855" priority="69">
      <formula>OR($M$9+$O$9+$Q$9=$Q$8,$M$14+$O$14+$Q$14=$Q$8,TODAY()&gt;=$L$27-2)</formula>
    </cfRule>
  </conditionalFormatting>
  <conditionalFormatting sqref="E17:F17">
    <cfRule type="expression" dxfId="2854" priority="64">
      <formula>OR(D15&lt;=TODAY()-2,I17&lt;=TODAY()-2)</formula>
    </cfRule>
    <cfRule type="expression" dxfId="2853" priority="73">
      <formula>OR($E$9+$G$9+$I$9=$I$8,$E$14+$G$14+$I$14=$I$8,TODAY()&gt;=$D$15-2)</formula>
    </cfRule>
  </conditionalFormatting>
  <conditionalFormatting sqref="Q4:Q5">
    <cfRule type="expression" dxfId="2852" priority="46">
      <formula>AND($Q$5&lt;&gt;"",TODAY()&gt;=$Q$5,$Q4="")</formula>
    </cfRule>
    <cfRule type="timePeriod" dxfId="2851" priority="53" timePeriod="tomorrow">
      <formula>FLOOR(Q4,1)=TODAY()+1</formula>
    </cfRule>
  </conditionalFormatting>
  <conditionalFormatting sqref="I16:I17">
    <cfRule type="expression" dxfId="2850" priority="44">
      <formula>AND($I$17&lt;&gt;"",TODAY()&gt;=$I$17,I16="")</formula>
    </cfRule>
    <cfRule type="timePeriod" dxfId="2849" priority="55" timePeriod="tomorrow">
      <formula>FLOOR(I16,1)=TODAY()+1</formula>
    </cfRule>
  </conditionalFormatting>
  <conditionalFormatting sqref="I4">
    <cfRule type="expression" dxfId="2848" priority="39">
      <formula>$I$5&lt;&gt;""</formula>
    </cfRule>
    <cfRule type="expression" dxfId="2847" priority="40">
      <formula>$I$5&lt;&gt;""</formula>
    </cfRule>
  </conditionalFormatting>
  <conditionalFormatting sqref="Q16:Q17">
    <cfRule type="expression" dxfId="2846" priority="50">
      <formula>AND($Q$17&lt;&gt;"",TODAY()&gt;=$Q$17,$Q16="")</formula>
    </cfRule>
    <cfRule type="timePeriod" dxfId="2845" priority="51" timePeriod="tomorrow">
      <formula>FLOOR(Q16,1)=TODAY()+1</formula>
    </cfRule>
  </conditionalFormatting>
  <conditionalFormatting sqref="I30">
    <cfRule type="cellIs" dxfId="2844" priority="3" operator="lessThan">
      <formula>1</formula>
    </cfRule>
  </conditionalFormatting>
  <conditionalFormatting sqref="G32:H33">
    <cfRule type="timePeriod" dxfId="2843" priority="12" timePeriod="today">
      <formula>FLOOR(G32,1)=TODAY()</formula>
    </cfRule>
  </conditionalFormatting>
  <conditionalFormatting sqref="Q30">
    <cfRule type="cellIs" dxfId="2842" priority="7" operator="lessThan">
      <formula>1</formula>
    </cfRule>
    <cfRule type="expression" dxfId="2841" priority="11">
      <formula>M30</formula>
    </cfRule>
  </conditionalFormatting>
  <conditionalFormatting sqref="O32:P32">
    <cfRule type="timePeriod" dxfId="2840" priority="10" timePeriod="today">
      <formula>FLOOR(O32,1)=TODAY()</formula>
    </cfRule>
  </conditionalFormatting>
  <conditionalFormatting sqref="O33:P33">
    <cfRule type="timePeriod" dxfId="2839" priority="9" timePeriod="today">
      <formula>FLOOR(O33,1)=TODAY()</formula>
    </cfRule>
  </conditionalFormatting>
  <conditionalFormatting sqref="Q29">
    <cfRule type="cellIs" dxfId="2838" priority="8" operator="lessThan">
      <formula>1</formula>
    </cfRule>
  </conditionalFormatting>
  <conditionalFormatting sqref="Q32">
    <cfRule type="cellIs" dxfId="2837" priority="6" operator="lessThan">
      <formula>1</formula>
    </cfRule>
  </conditionalFormatting>
  <conditionalFormatting sqref="Q33">
    <cfRule type="cellIs" dxfId="2836" priority="5" operator="lessThan">
      <formula>1</formula>
    </cfRule>
  </conditionalFormatting>
  <conditionalFormatting sqref="I29">
    <cfRule type="cellIs" dxfId="2835" priority="4" operator="lessThan">
      <formula>1</formula>
    </cfRule>
  </conditionalFormatting>
  <conditionalFormatting sqref="I32">
    <cfRule type="cellIs" dxfId="2834" priority="2" operator="lessThan">
      <formula>1</formula>
    </cfRule>
  </conditionalFormatting>
  <conditionalFormatting sqref="I33">
    <cfRule type="cellIs" dxfId="2833" priority="1" operator="lessThan">
      <formula>1</formula>
    </cfRule>
  </conditionalFormatting>
  <dataValidations count="2">
    <dataValidation type="list" allowBlank="1" showInputMessage="1" showErrorMessage="1" sqref="E5:F5 M5:N5 E17:F17 M17:N17" xr:uid="{87D04A07-A28E-4958-8863-FE0E38C01125}">
      <formula1>Mâles</formula1>
    </dataValidation>
    <dataValidation type="list" allowBlank="1" showInputMessage="1" showErrorMessage="1" sqref="E4:F4 M4:N4 E16:F16 M16:N16" xr:uid="{D69A655C-0038-4D95-8A78-80DE46C3EE6A}">
      <formula1>FEMELLE</formula1>
    </dataValidation>
  </dataValidations>
  <printOptions horizontalCentered="1" verticalCentered="1"/>
  <pageMargins left="0" right="0" top="0.15748031496062992" bottom="0.15748031496062992" header="0.11811023622047245" footer="0.11811023622047245"/>
  <pageSetup paperSize="9" scale="90" orientation="landscape" horizontalDpi="4294967293" verticalDpi="4294967293" r:id="rId1"/>
  <headerFooter>
    <oddHeader>&amp;L&amp;D&amp;R&amp;"-,Gras"&amp;14Cage 29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508D501-FD72-41AE-A9F7-5930E34327A9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87F0A71C-27FA-402A-A365-99709E98CAD0}">
          <x14:formula1>
            <xm:f>Liste!$G$2:$G$6</xm:f>
          </x14:formula1>
          <xm:sqref>F9 N9 N21 F21</xm:sqref>
        </x14:dataValidation>
        <x14:dataValidation type="list" allowBlank="1" showInputMessage="1" showErrorMessage="1" xr:uid="{39A3BCA4-78F2-4CF3-84FE-54D525D4F313}">
          <x14:formula1>
            <xm:f>Liste!$F$2:$F$6</xm:f>
          </x14:formula1>
          <xm:sqref>H9 P9 H21 P21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E25" sqref="E25"/>
    </sheetView>
  </sheetViews>
  <sheetFormatPr baseColWidth="10" defaultRowHeight="14.4" x14ac:dyDescent="0.3"/>
  <cols>
    <col min="2" max="2" width="2.88671875" customWidth="1"/>
    <col min="3" max="3" width="14.77734375" customWidth="1"/>
    <col min="4" max="4" width="10.109375" customWidth="1"/>
    <col min="5" max="5" width="9.77734375" customWidth="1"/>
    <col min="6" max="6" width="10.109375" customWidth="1"/>
    <col min="7" max="9" width="9.77734375" customWidth="1"/>
    <col min="10" max="10" width="2.88671875" customWidth="1"/>
    <col min="11" max="11" width="14.77734375" customWidth="1"/>
    <col min="12" max="12" width="10.109375" customWidth="1"/>
    <col min="13" max="13" width="9.77734375" customWidth="1"/>
    <col min="14" max="14" width="10.109375" customWidth="1"/>
    <col min="15" max="17" width="9.77734375" customWidth="1"/>
  </cols>
  <sheetData>
    <row r="1" spans="2:19" ht="25.05" customHeight="1" thickBot="1" x14ac:dyDescent="0.35"/>
    <row r="2" spans="2:19" ht="57" customHeight="1" thickTop="1" x14ac:dyDescent="0.3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5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5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5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5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5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5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5">
      <c r="B9" s="438" t="s">
        <v>6</v>
      </c>
      <c r="C9" s="392"/>
      <c r="D9" s="20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20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5">
      <c r="B10" s="410" t="s">
        <v>0</v>
      </c>
      <c r="C10" s="155" t="s">
        <v>5</v>
      </c>
      <c r="D10" s="207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207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39"/>
    </row>
    <row r="11" spans="2:19" ht="20.7" customHeight="1" thickTop="1" thickBot="1" x14ac:dyDescent="0.35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5">
      <c r="B12" s="412"/>
      <c r="C12" s="206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206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5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5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5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5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5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5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5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5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5">
      <c r="B21" s="438" t="s">
        <v>6</v>
      </c>
      <c r="C21" s="392"/>
      <c r="D21" s="20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20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5">
      <c r="B22" s="410" t="s">
        <v>0</v>
      </c>
      <c r="C22" s="155" t="s">
        <v>5</v>
      </c>
      <c r="D22" s="207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207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5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5">
      <c r="B24" s="412"/>
      <c r="C24" s="206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206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5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5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5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5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5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5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5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5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5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3"/>
    <row r="35" spans="2:17" ht="16.05" customHeight="1" x14ac:dyDescent="0.3"/>
    <row r="36" spans="2:17" ht="16.05" customHeight="1" x14ac:dyDescent="0.3"/>
    <row r="37" spans="2:17" ht="16.05" customHeight="1" x14ac:dyDescent="0.3"/>
    <row r="38" spans="2:17" ht="18" customHeight="1" x14ac:dyDescent="0.3">
      <c r="I38" s="39"/>
    </row>
    <row r="39" spans="2:17" ht="19.95" customHeight="1" x14ac:dyDescent="0.3"/>
    <row r="40" spans="2:17" ht="16.05" customHeight="1" x14ac:dyDescent="0.3"/>
    <row r="41" spans="2:17" ht="16.05" customHeight="1" x14ac:dyDescent="0.3"/>
    <row r="42" spans="2:17" ht="16.05" customHeight="1" x14ac:dyDescent="0.3"/>
    <row r="43" spans="2:17" ht="15.6" customHeight="1" x14ac:dyDescent="0.3"/>
    <row r="44" spans="2:17" ht="16.05" customHeight="1" x14ac:dyDescent="0.3"/>
    <row r="45" spans="2:17" ht="16.05" customHeight="1" x14ac:dyDescent="0.3"/>
    <row r="46" spans="2:17" ht="16.05" customHeight="1" x14ac:dyDescent="0.3"/>
    <row r="47" spans="2:17" ht="16.05" customHeight="1" x14ac:dyDescent="0.3"/>
    <row r="48" spans="2:17" ht="16.05" customHeight="1" x14ac:dyDescent="0.3"/>
    <row r="49" ht="18" customHeight="1" x14ac:dyDescent="0.3"/>
  </sheetData>
  <sheetProtection sheet="1" objects="1" scenarios="1"/>
  <mergeCells count="95">
    <mergeCell ref="O32:P32"/>
    <mergeCell ref="G33:H33"/>
    <mergeCell ref="O33:P33"/>
    <mergeCell ref="O28:P28"/>
    <mergeCell ref="G29:H29"/>
    <mergeCell ref="O29:P29"/>
    <mergeCell ref="G30:H30"/>
    <mergeCell ref="O30:P30"/>
    <mergeCell ref="G28:H28"/>
    <mergeCell ref="B32:C32"/>
    <mergeCell ref="J32:K32"/>
    <mergeCell ref="B33:C33"/>
    <mergeCell ref="J33:K33"/>
    <mergeCell ref="G32:H32"/>
    <mergeCell ref="B31:F31"/>
    <mergeCell ref="J31:N31"/>
    <mergeCell ref="B29:C29"/>
    <mergeCell ref="J29:K29"/>
    <mergeCell ref="B30:C30"/>
    <mergeCell ref="J30:K30"/>
    <mergeCell ref="B28:F28"/>
    <mergeCell ref="J28:N28"/>
    <mergeCell ref="P19:Q19"/>
    <mergeCell ref="D20:E20"/>
    <mergeCell ref="L20:M20"/>
    <mergeCell ref="B25:C25"/>
    <mergeCell ref="J25:K25"/>
    <mergeCell ref="B18:B20"/>
    <mergeCell ref="B21:C21"/>
    <mergeCell ref="J21:K21"/>
    <mergeCell ref="B22:B24"/>
    <mergeCell ref="E22:F22"/>
    <mergeCell ref="H22:I22"/>
    <mergeCell ref="J22:J24"/>
    <mergeCell ref="M22:N22"/>
    <mergeCell ref="P22:Q22"/>
    <mergeCell ref="B15:C15"/>
    <mergeCell ref="E15:F15"/>
    <mergeCell ref="J15:K15"/>
    <mergeCell ref="M15:N15"/>
    <mergeCell ref="J18:J20"/>
    <mergeCell ref="D19:E19"/>
    <mergeCell ref="F19:G19"/>
    <mergeCell ref="H19:I19"/>
    <mergeCell ref="L19:M19"/>
    <mergeCell ref="N19:O19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</mergeCells>
  <conditionalFormatting sqref="F7">
    <cfRule type="timePeriod" dxfId="2832" priority="402" timePeriod="today">
      <formula>FLOOR(F7,1)=TODAY()</formula>
    </cfRule>
  </conditionalFormatting>
  <conditionalFormatting sqref="F19">
    <cfRule type="timePeriod" dxfId="2831" priority="401" timePeriod="today">
      <formula>FLOOR(F19,1)=TODAY()</formula>
    </cfRule>
  </conditionalFormatting>
  <conditionalFormatting sqref="D38 G38">
    <cfRule type="timePeriod" dxfId="2830" priority="400" timePeriod="today">
      <formula>FLOOR(D38,1)=TODAY()</formula>
    </cfRule>
  </conditionalFormatting>
  <conditionalFormatting sqref="D49 G49 E44:F44 D42:E42 F41 H41">
    <cfRule type="timePeriod" dxfId="2829" priority="397" timePeriod="today">
      <formula>FLOOR(D41,1)=TODAY()</formula>
    </cfRule>
  </conditionalFormatting>
  <conditionalFormatting sqref="H41:I41">
    <cfRule type="expression" dxfId="2828" priority="396">
      <formula>D41</formula>
    </cfRule>
  </conditionalFormatting>
  <conditionalFormatting sqref="D41">
    <cfRule type="timePeriod" dxfId="2827" priority="395" timePeriod="today">
      <formula>FLOOR(D41,1)=TODAY()</formula>
    </cfRule>
  </conditionalFormatting>
  <conditionalFormatting sqref="N7">
    <cfRule type="timePeriod" dxfId="2826" priority="394" timePeriod="today">
      <formula>FLOOR(N7,1)=TODAY()</formula>
    </cfRule>
  </conditionalFormatting>
  <conditionalFormatting sqref="N19">
    <cfRule type="timePeriod" dxfId="2825" priority="393" timePeriod="today">
      <formula>FLOOR(N19,1)=TODAY()</formula>
    </cfRule>
  </conditionalFormatting>
  <conditionalFormatting sqref="Q20">
    <cfRule type="expression" dxfId="2824" priority="392">
      <formula>O20=(M21+O21+Q21)</formula>
    </cfRule>
  </conditionalFormatting>
  <conditionalFormatting sqref="D7">
    <cfRule type="timePeriod" dxfId="2823" priority="278" timePeriod="today">
      <formula>FLOOR(D7,1)=TODAY()</formula>
    </cfRule>
    <cfRule type="expression" dxfId="2822" priority="382">
      <formula>AND(D7&gt;=TODAY(),D7&lt;=TODAY()+1)</formula>
    </cfRule>
  </conditionalFormatting>
  <conditionalFormatting sqref="D7:E7">
    <cfRule type="expression" dxfId="2821" priority="238">
      <formula>$H7&lt;&gt;""</formula>
    </cfRule>
    <cfRule type="expression" dxfId="2820" priority="391">
      <formula>AND(TODAY()&gt;=$D$6+4,$H$7&lt;&gt;"")</formula>
    </cfRule>
  </conditionalFormatting>
  <conditionalFormatting sqref="D8:E8">
    <cfRule type="expression" dxfId="2819" priority="381">
      <formula>$I8&lt;&gt;""</formula>
    </cfRule>
    <cfRule type="timePeriod" dxfId="2818" priority="387" timePeriod="today">
      <formula>FLOOR(D8,1)=TODAY()</formula>
    </cfRule>
    <cfRule type="expression" dxfId="2817" priority="388">
      <formula>AND(D8&gt;=TODAY(),D8&lt;=TODAY()+1)</formula>
    </cfRule>
    <cfRule type="expression" dxfId="2816" priority="389">
      <formula>$H$7&lt;&gt;""</formula>
    </cfRule>
    <cfRule type="expression" dxfId="2815" priority="390">
      <formula>($E$9+$G$9+$I$9)=$G$8</formula>
    </cfRule>
  </conditionalFormatting>
  <conditionalFormatting sqref="E10:F10">
    <cfRule type="expression" dxfId="2814" priority="207">
      <formula>AND(SUM(E9,G9,I9)&lt;&gt;0,SUM(E9,G9,I9)=G8)</formula>
    </cfRule>
    <cfRule type="expression" dxfId="2813" priority="383">
      <formula>$H10&lt;&gt;""</formula>
    </cfRule>
    <cfRule type="timePeriod" dxfId="2812" priority="384" timePeriod="today">
      <formula>FLOOR(E10,1)=TODAY()</formula>
    </cfRule>
    <cfRule type="expression" dxfId="2811" priority="385">
      <formula>AND(E10&gt;=TODAY(),E10&lt;=TODAY()+1)</formula>
    </cfRule>
    <cfRule type="expression" dxfId="2810" priority="386">
      <formula>$I$8&lt;&gt;""</formula>
    </cfRule>
  </conditionalFormatting>
  <conditionalFormatting sqref="D12:I12">
    <cfRule type="timePeriod" dxfId="2809" priority="94" timePeriod="tomorrow">
      <formula>FLOOR(D12,1)=TODAY()+1</formula>
    </cfRule>
    <cfRule type="expression" dxfId="2808" priority="95">
      <formula>D$13&lt;&gt;""</formula>
    </cfRule>
    <cfRule type="expression" dxfId="2807" priority="96">
      <formula>D$12&lt;=TODAY()</formula>
    </cfRule>
  </conditionalFormatting>
  <conditionalFormatting sqref="D13:I13">
    <cfRule type="expression" dxfId="2806" priority="144">
      <formula>AND(D11&lt;&gt;"",YEAR($D11)=2019)</formula>
    </cfRule>
    <cfRule type="expression" dxfId="2805" priority="237">
      <formula>AND(D11&lt;&gt;"",YEAR($D11)=2020)</formula>
    </cfRule>
    <cfRule type="expression" dxfId="2804" priority="376">
      <formula>AND($D$11&lt;&gt;"",YEAR($D11)=2021)</formula>
    </cfRule>
    <cfRule type="expression" dxfId="2803" priority="377">
      <formula>AND(D11&lt;&gt;"",YEAR($D11)=2022)</formula>
    </cfRule>
    <cfRule type="expression" dxfId="2802" priority="378">
      <formula>AND(D11&lt;&gt;"",YEAR($D11)=2023)</formula>
    </cfRule>
    <cfRule type="expression" dxfId="2801" priority="379">
      <formula>AND(D11&lt;&gt;"",YEAR($D11)=2018)</formula>
    </cfRule>
  </conditionalFormatting>
  <conditionalFormatting sqref="D15">
    <cfRule type="expression" dxfId="2800" priority="111">
      <formula>AND(D15&gt;=TODAY(),D15&lt;=TODAY()+2)</formula>
    </cfRule>
    <cfRule type="expression" dxfId="2799" priority="136">
      <formula>AND(TODAY()&gt;=$H$10+6,TODAY()&lt;=$D$15-2)</formula>
    </cfRule>
  </conditionalFormatting>
  <conditionalFormatting sqref="I15">
    <cfRule type="cellIs" dxfId="2798" priority="286" operator="lessThan">
      <formula>1</formula>
    </cfRule>
  </conditionalFormatting>
  <conditionalFormatting sqref="I15">
    <cfRule type="expression" dxfId="2797" priority="375">
      <formula>IF(AND(E14="",G14="",I14="",(D11:I11)=""),"",IF(E14+G14+I14&lt;&gt;SUM(D11:I11),G15&lt;=TODAY()))</formula>
    </cfRule>
  </conditionalFormatting>
  <conditionalFormatting sqref="H7:I7">
    <cfRule type="expression" dxfId="2796" priority="372">
      <formula>$D8&lt;&gt;""</formula>
    </cfRule>
    <cfRule type="expression" dxfId="2795" priority="373">
      <formula>AND(H7="",D7&lt;&gt;"",D7&lt;=TODAY())</formula>
    </cfRule>
    <cfRule type="timePeriod" dxfId="2794" priority="374" timePeriod="today">
      <formula>FLOOR(H7,1)=TODAY()</formula>
    </cfRule>
  </conditionalFormatting>
  <conditionalFormatting sqref="I8">
    <cfRule type="expression" dxfId="2793" priority="371">
      <formula>G8=(E9+G9+I9)</formula>
    </cfRule>
  </conditionalFormatting>
  <conditionalFormatting sqref="H10">
    <cfRule type="expression" dxfId="2792" priority="367">
      <formula>(E9+G9+I9)=G8</formula>
    </cfRule>
  </conditionalFormatting>
  <conditionalFormatting sqref="H10:I10">
    <cfRule type="expression" dxfId="2791" priority="368">
      <formula>AND(H10="",E10&lt;&gt;"",E10&lt;=TODAY())</formula>
    </cfRule>
    <cfRule type="notContainsBlanks" dxfId="2790" priority="369">
      <formula>LEN(TRIM(H10))&gt;0</formula>
    </cfRule>
    <cfRule type="expression" dxfId="2789" priority="370">
      <formula>E10=TODAY()</formula>
    </cfRule>
  </conditionalFormatting>
  <conditionalFormatting sqref="D19">
    <cfRule type="timePeriod" dxfId="2788" priority="276" timePeriod="today">
      <formula>FLOOR(D19,1)=TODAY()</formula>
    </cfRule>
    <cfRule type="expression" dxfId="2787" priority="354">
      <formula>AND(D19&gt;=TODAY(),D19&lt;=TODAY()+1)</formula>
    </cfRule>
  </conditionalFormatting>
  <conditionalFormatting sqref="D19:E19">
    <cfRule type="expression" dxfId="2786" priority="268">
      <formula>$H19&lt;&gt;""</formula>
    </cfRule>
    <cfRule type="expression" dxfId="2785" priority="362">
      <formula>AND(TODAY()&gt;=$D$18+4,$H$19&lt;&gt;"")</formula>
    </cfRule>
  </conditionalFormatting>
  <conditionalFormatting sqref="D20">
    <cfRule type="expression" dxfId="2784" priority="361">
      <formula>AND(D20&gt;=TODAY(),D20&lt;=TODAY()+1)</formula>
    </cfRule>
  </conditionalFormatting>
  <conditionalFormatting sqref="D20:E20">
    <cfRule type="expression" dxfId="2783" priority="359">
      <formula>$I20&lt;&gt;""</formula>
    </cfRule>
    <cfRule type="timePeriod" dxfId="2782" priority="360" timePeriod="today">
      <formula>FLOOR(D20,1)=TODAY()</formula>
    </cfRule>
    <cfRule type="expression" dxfId="2781" priority="363">
      <formula>$H$19&lt;&gt;""</formula>
    </cfRule>
    <cfRule type="expression" dxfId="2780" priority="364">
      <formula>($E$21+$G$21+$I$21)=$G$20</formula>
    </cfRule>
  </conditionalFormatting>
  <conditionalFormatting sqref="E22:F22">
    <cfRule type="expression" dxfId="2779" priority="285">
      <formula>AND(SUM(E21,G21,I21)&lt;&gt;0,SUM(E21,G21,I21)=G20)</formula>
    </cfRule>
    <cfRule type="expression" dxfId="2778" priority="355">
      <formula>$H22&lt;&gt;""</formula>
    </cfRule>
    <cfRule type="timePeriod" dxfId="2777" priority="356" timePeriod="today">
      <formula>FLOOR(E22,1)=TODAY()</formula>
    </cfRule>
    <cfRule type="expression" dxfId="2776" priority="357">
      <formula>AND(E22&gt;=TODAY(),E22&lt;=TODAY()+1)</formula>
    </cfRule>
    <cfRule type="expression" dxfId="2775" priority="358">
      <formula>$I$20&lt;&gt;""</formula>
    </cfRule>
  </conditionalFormatting>
  <conditionalFormatting sqref="D24:I24">
    <cfRule type="timePeriod" dxfId="2774" priority="118" timePeriod="tomorrow">
      <formula>FLOOR(D24,1)=TODAY()+1</formula>
    </cfRule>
    <cfRule type="expression" dxfId="2773" priority="123">
      <formula>D$24&lt;=TODAY()</formula>
    </cfRule>
  </conditionalFormatting>
  <conditionalFormatting sqref="D24:I24">
    <cfRule type="expression" dxfId="2772" priority="88">
      <formula>D$25&lt;&gt;""</formula>
    </cfRule>
  </conditionalFormatting>
  <conditionalFormatting sqref="D25:I25">
    <cfRule type="expression" dxfId="2771" priority="175">
      <formula>AND(D23&lt;&gt;"",YEAR($D23)=2018)</formula>
    </cfRule>
    <cfRule type="expression" dxfId="2770" priority="242">
      <formula>AND(D23&lt;&gt;"",YEAR($D23)=2019)</formula>
    </cfRule>
    <cfRule type="expression" dxfId="2769" priority="349">
      <formula>AND(D23&lt;&gt;"",YEAR($D23)=2020)</formula>
    </cfRule>
    <cfRule type="expression" dxfId="2768" priority="350">
      <formula>AND(D23&lt;&gt;"",YEAR($D23)=2021)</formula>
    </cfRule>
    <cfRule type="expression" dxfId="2767" priority="351">
      <formula>AND(D23&lt;&gt;"",YEAR($D23)=2022)</formula>
    </cfRule>
    <cfRule type="expression" dxfId="2766" priority="352">
      <formula>AND(D23&lt;&gt;"",YEAR($D23)=2023)</formula>
    </cfRule>
  </conditionalFormatting>
  <conditionalFormatting sqref="D27">
    <cfRule type="expression" dxfId="2765" priority="109">
      <formula>AND(D27&gt;=TODAY(),D27&lt;=TODAY()+2)</formula>
    </cfRule>
    <cfRule type="expression" dxfId="2764" priority="120">
      <formula>AND(TODAY()&gt;=$H$22+6,TODAY()&lt;=$D$27-2)</formula>
    </cfRule>
  </conditionalFormatting>
  <conditionalFormatting sqref="H19">
    <cfRule type="timePeriod" dxfId="2763" priority="347" timePeriod="today">
      <formula>FLOOR(H19,1)=TODAY()</formula>
    </cfRule>
  </conditionalFormatting>
  <conditionalFormatting sqref="H19:I19">
    <cfRule type="expression" dxfId="2762" priority="345">
      <formula>$D20&lt;&gt;""</formula>
    </cfRule>
    <cfRule type="expression" dxfId="2761" priority="346">
      <formula>AND(H19="",D19&lt;&gt;"",D19&lt;=TODAY())</formula>
    </cfRule>
  </conditionalFormatting>
  <conditionalFormatting sqref="I20">
    <cfRule type="expression" dxfId="2760" priority="344">
      <formula>G20=(E21+G21+I21)</formula>
    </cfRule>
  </conditionalFormatting>
  <conditionalFormatting sqref="H22:I22">
    <cfRule type="expression" dxfId="2759" priority="340">
      <formula>(E21+G21+I21)=G20</formula>
    </cfRule>
    <cfRule type="expression" dxfId="2758" priority="341">
      <formula>AND(H22="",E22&lt;&gt;"",E22&lt;=TODAY())</formula>
    </cfRule>
    <cfRule type="notContainsBlanks" dxfId="2757" priority="342">
      <formula>LEN(TRIM(H22))&gt;0</formula>
    </cfRule>
    <cfRule type="expression" dxfId="2756" priority="343">
      <formula>E22=TODAY()</formula>
    </cfRule>
  </conditionalFormatting>
  <conditionalFormatting sqref="I27">
    <cfRule type="cellIs" dxfId="2755" priority="338" operator="lessThan">
      <formula>1</formula>
    </cfRule>
  </conditionalFormatting>
  <conditionalFormatting sqref="I27">
    <cfRule type="expression" dxfId="2754" priority="339">
      <formula>IF(AND(E26="",G26="",I26="",(D23:I23)=""),"",IF(E26+G26+I26&lt;&gt;SUM(D23:I23),G27&lt;=TODAY()))</formula>
    </cfRule>
  </conditionalFormatting>
  <conditionalFormatting sqref="L7">
    <cfRule type="timePeriod" dxfId="2753" priority="275" timePeriod="today">
      <formula>FLOOR(L7,1)=TODAY()</formula>
    </cfRule>
    <cfRule type="expression" dxfId="2752" priority="284">
      <formula>AND(L7&gt;=TODAY(),L7&lt;=TODAY()+1)</formula>
    </cfRule>
  </conditionalFormatting>
  <conditionalFormatting sqref="L7:M7">
    <cfRule type="expression" dxfId="2751" priority="269">
      <formula>$P7&lt;&gt;""</formula>
    </cfRule>
    <cfRule type="expression" dxfId="2750" priority="334">
      <formula>AND(TODAY()&gt;=$L$6+4,$P$7&lt;&gt;"")</formula>
    </cfRule>
  </conditionalFormatting>
  <conditionalFormatting sqref="L8">
    <cfRule type="expression" dxfId="2749" priority="333">
      <formula>AND(L8&gt;=TODAY(),L8&lt;=TODAY()+1)</formula>
    </cfRule>
  </conditionalFormatting>
  <conditionalFormatting sqref="L8:M8">
    <cfRule type="expression" dxfId="2748" priority="331">
      <formula>$Q$8&lt;&gt;""</formula>
    </cfRule>
    <cfRule type="timePeriod" dxfId="2747" priority="332" timePeriod="today">
      <formula>FLOOR(L8,1)=TODAY()</formula>
    </cfRule>
    <cfRule type="expression" dxfId="2746" priority="335">
      <formula>$P$7&lt;&gt;""</formula>
    </cfRule>
    <cfRule type="expression" dxfId="2745" priority="336">
      <formula>($M$9+$O$9+$Q$9)=$O$8</formula>
    </cfRule>
  </conditionalFormatting>
  <conditionalFormatting sqref="M10:N10">
    <cfRule type="expression" dxfId="2744" priority="282">
      <formula>"ET(SOMME(M8;O8;Q8)&lt;&gt;0;SOMME(M8;O8;Q9)=O7)  "</formula>
    </cfRule>
    <cfRule type="expression" dxfId="2743" priority="327">
      <formula>$P10&lt;&gt;""</formula>
    </cfRule>
    <cfRule type="timePeriod" dxfId="2742" priority="328" timePeriod="today">
      <formula>FLOOR(M10,1)=TODAY()</formula>
    </cfRule>
    <cfRule type="expression" dxfId="2741" priority="329">
      <formula>AND(M10&gt;=TODAY(),M10&lt;=TODAY()+1)</formula>
    </cfRule>
    <cfRule type="expression" dxfId="2740" priority="330">
      <formula>$Q$8&lt;&gt;""</formula>
    </cfRule>
  </conditionalFormatting>
  <conditionalFormatting sqref="L13:Q13">
    <cfRule type="expression" dxfId="2739" priority="164">
      <formula>AND(L11&lt;&gt;"",YEAR($L11)=2018)</formula>
    </cfRule>
    <cfRule type="expression" dxfId="2738" priority="224">
      <formula>AND(L11&lt;&gt;"",YEAR($L11)=2019)</formula>
    </cfRule>
    <cfRule type="expression" dxfId="2737" priority="323">
      <formula>AND(L11&lt;&gt;"",YEAR($L11)=2020)</formula>
    </cfRule>
    <cfRule type="expression" dxfId="2736" priority="324">
      <formula>AND(L11&lt;&gt;"",YEAR($L11)=2021)</formula>
    </cfRule>
    <cfRule type="expression" dxfId="2735" priority="325">
      <formula>AND(L11&lt;&gt;"",YEAR($L11)=2022)</formula>
    </cfRule>
    <cfRule type="expression" dxfId="2734" priority="326">
      <formula>AND(L11&lt;&gt;"",YEAR($L11)=2023)</formula>
    </cfRule>
  </conditionalFormatting>
  <conditionalFormatting sqref="L15">
    <cfRule type="expression" dxfId="2733" priority="110">
      <formula>AND(L15&gt;=TODAY(),L15&lt;=TODAY()+2)</formula>
    </cfRule>
    <cfRule type="expression" dxfId="2732" priority="124">
      <formula>AND(TODAY()&gt;=$P$10+6,TODAY()&lt;=$L$15-2)</formula>
    </cfRule>
  </conditionalFormatting>
  <conditionalFormatting sqref="P7">
    <cfRule type="timePeriod" dxfId="2731" priority="321" timePeriod="today">
      <formula>FLOOR(P7,1)=TODAY()</formula>
    </cfRule>
  </conditionalFormatting>
  <conditionalFormatting sqref="P7:Q7">
    <cfRule type="expression" dxfId="2730" priority="319">
      <formula>$L8&lt;&gt;""</formula>
    </cfRule>
    <cfRule type="expression" dxfId="2729" priority="320">
      <formula>AND(P7="",L7&lt;&gt;"",L7&lt;=TODAY())</formula>
    </cfRule>
  </conditionalFormatting>
  <conditionalFormatting sqref="Q8">
    <cfRule type="expression" dxfId="2728" priority="318">
      <formula>O8=(M9+O9+Q9)</formula>
    </cfRule>
  </conditionalFormatting>
  <conditionalFormatting sqref="P10:Q10">
    <cfRule type="expression" dxfId="2727" priority="314">
      <formula>(M9+O9+Q9)=O8</formula>
    </cfRule>
    <cfRule type="expression" dxfId="2726" priority="315">
      <formula>AND(P10="",M10&lt;&gt;"",M10&lt;=TODAY())</formula>
    </cfRule>
    <cfRule type="notContainsBlanks" dxfId="2725" priority="316">
      <formula>LEN(TRIM(P10))&gt;0</formula>
    </cfRule>
    <cfRule type="expression" dxfId="2724" priority="317">
      <formula>M10=TODAY()</formula>
    </cfRule>
  </conditionalFormatting>
  <conditionalFormatting sqref="Q15">
    <cfRule type="cellIs" dxfId="2723" priority="312" operator="lessThan">
      <formula>1</formula>
    </cfRule>
  </conditionalFormatting>
  <conditionalFormatting sqref="Q15">
    <cfRule type="expression" dxfId="2722" priority="313">
      <formula>IF(AND(M14="",O14="",Q14="",(L11:Q11)=""),"",IF(M14+O14+Q14&lt;&gt;SUM(L11:Q11),O15&lt;=TODAY()))</formula>
    </cfRule>
  </conditionalFormatting>
  <conditionalFormatting sqref="L19">
    <cfRule type="timePeriod" dxfId="2721" priority="274" timePeriod="today">
      <formula>FLOOR(L19,1)=TODAY()</formula>
    </cfRule>
    <cfRule type="expression" dxfId="2720" priority="281">
      <formula>AND(L19&gt;=TODAY(),L19&lt;=TODAY()+1)</formula>
    </cfRule>
  </conditionalFormatting>
  <conditionalFormatting sqref="L19:M19">
    <cfRule type="expression" dxfId="2719" priority="267">
      <formula>$P19&lt;&gt;""</formula>
    </cfRule>
    <cfRule type="expression" dxfId="2718" priority="308">
      <formula>AND(TODAY()&gt;=$L$18+4,$P$19&lt;&gt;"")</formula>
    </cfRule>
  </conditionalFormatting>
  <conditionalFormatting sqref="L20:M20">
    <cfRule type="expression" dxfId="2717" priority="305">
      <formula>$Q20&lt;&gt;""</formula>
    </cfRule>
    <cfRule type="timePeriod" dxfId="2716" priority="306" timePeriod="today">
      <formula>FLOOR(L20,1)=TODAY()</formula>
    </cfRule>
    <cfRule type="expression" dxfId="2715" priority="307">
      <formula>AND(L20&gt;=TODAY(),L20&lt;=TODAY()+1)</formula>
    </cfRule>
    <cfRule type="expression" dxfId="2714" priority="309">
      <formula>$P$19&lt;&gt;""</formula>
    </cfRule>
    <cfRule type="expression" dxfId="2713" priority="310">
      <formula>($M$21+$O$21+$Q$21)=$O$20</formula>
    </cfRule>
  </conditionalFormatting>
  <conditionalFormatting sqref="M22:N22">
    <cfRule type="expression" dxfId="2712" priority="279">
      <formula>AND(SUM(M21,O21,Q21)&lt;&gt;0,SUM(M21,O21,Q21)=O20)</formula>
    </cfRule>
    <cfRule type="expression" dxfId="2711" priority="301">
      <formula>$P22&lt;&gt;""</formula>
    </cfRule>
    <cfRule type="timePeriod" dxfId="2710" priority="302" timePeriod="today">
      <formula>FLOOR(M22,1)=TODAY()</formula>
    </cfRule>
    <cfRule type="expression" dxfId="2709" priority="303">
      <formula>AND(M22&gt;=TODAY(),M22&lt;=TODAY()+1)</formula>
    </cfRule>
    <cfRule type="expression" dxfId="2708" priority="304">
      <formula>$Q$20&lt;&gt;""</formula>
    </cfRule>
  </conditionalFormatting>
  <conditionalFormatting sqref="L25:Q25">
    <cfRule type="expression" dxfId="2707" priority="138">
      <formula>AND(L23&lt;&gt;"",YEAR($L23)=2023)</formula>
    </cfRule>
    <cfRule type="expression" dxfId="2706" priority="211">
      <formula>AND(L23&lt;&gt;"",YEAR($L23)=2022)</formula>
    </cfRule>
    <cfRule type="expression" dxfId="2705" priority="297">
      <formula>AND(L23&lt;&gt;"",YEAR($L23)=2021)</formula>
    </cfRule>
    <cfRule type="expression" dxfId="2704" priority="298">
      <formula>AND(L23&lt;&gt;"",YEAR($L23)=2020)</formula>
    </cfRule>
    <cfRule type="expression" dxfId="2703" priority="299">
      <formula>AND(L23&lt;&gt;"",YEAR($L23)=2019)</formula>
    </cfRule>
    <cfRule type="expression" dxfId="2702" priority="300">
      <formula>AND(L23&lt;&gt;"",YEAR($L23)=2018)</formula>
    </cfRule>
  </conditionalFormatting>
  <conditionalFormatting sqref="L27">
    <cfRule type="expression" dxfId="2701" priority="112">
      <formula>AND(L27&gt;=TODAY(),L27&lt;=TODAY()+2)</formula>
    </cfRule>
    <cfRule type="expression" dxfId="2700" priority="160">
      <formula>AND(TODAY()&gt;=$P$22+6,TODAY()&lt;=$L$27-2)</formula>
    </cfRule>
  </conditionalFormatting>
  <conditionalFormatting sqref="P19">
    <cfRule type="timePeriod" dxfId="2699" priority="295" timePeriod="today">
      <formula>FLOOR(P19,1)=TODAY()</formula>
    </cfRule>
  </conditionalFormatting>
  <conditionalFormatting sqref="P19:Q19">
    <cfRule type="expression" dxfId="2698" priority="293">
      <formula>$L20&lt;&gt;""</formula>
    </cfRule>
    <cfRule type="expression" dxfId="2697" priority="294">
      <formula>AND(P19="",L19&lt;&gt;"",L19&lt;=TODAY())</formula>
    </cfRule>
  </conditionalFormatting>
  <conditionalFormatting sqref="P22:Q22">
    <cfRule type="expression" dxfId="2696" priority="289">
      <formula>(M21+O21+Q21)=O20</formula>
    </cfRule>
    <cfRule type="expression" dxfId="2695" priority="290">
      <formula>AND(P22="",M22&lt;&gt;"",M22&lt;=TODAY())</formula>
    </cfRule>
    <cfRule type="notContainsBlanks" dxfId="2694" priority="291">
      <formula>LEN(TRIM(P22))&gt;0</formula>
    </cfRule>
    <cfRule type="expression" dxfId="2693" priority="292">
      <formula>M22=TODAY()</formula>
    </cfRule>
  </conditionalFormatting>
  <conditionalFormatting sqref="Q27">
    <cfRule type="cellIs" dxfId="2692" priority="287" operator="lessThan">
      <formula>1</formula>
    </cfRule>
  </conditionalFormatting>
  <conditionalFormatting sqref="Q27">
    <cfRule type="expression" dxfId="2691" priority="288">
      <formula>IF(AND(M26="",O26="",Q26="",(L23:Q23)=""),"",IF(M26+O26+Q26&lt;&gt;SUM(L23:Q23),O27&lt;=TODAY()))</formula>
    </cfRule>
  </conditionalFormatting>
  <conditionalFormatting sqref="D6:I15">
    <cfRule type="expression" dxfId="2690" priority="192">
      <formula>AND(($E$14+$G$14+$I$14)&lt;&gt;"",COUNTA($D$11:$I$11)&gt;0,COUNTA($D$11:$I$11)=($E$14+$G$14+$I$14))</formula>
    </cfRule>
  </conditionalFormatting>
  <conditionalFormatting sqref="D18:I27">
    <cfRule type="expression" dxfId="2689" priority="139">
      <formula>AND(($E$26+$G$26+$I$26)&lt;&gt;"",COUNTA($D$23:$I$23)&gt;0,COUNTA($D$23:$I$23)=($E$26+$G$26+$I$26))</formula>
    </cfRule>
  </conditionalFormatting>
  <conditionalFormatting sqref="L12:Q12">
    <cfRule type="timePeriod" dxfId="2688" priority="125" timePeriod="tomorrow">
      <formula>FLOOR(L12,1)=TODAY()+1</formula>
    </cfRule>
    <cfRule type="expression" dxfId="2687" priority="127">
      <formula>L$12&lt;=TODAY()</formula>
    </cfRule>
  </conditionalFormatting>
  <conditionalFormatting sqref="L12:Q12">
    <cfRule type="expression" dxfId="2686" priority="82">
      <formula>L$13&lt;&gt;""</formula>
    </cfRule>
  </conditionalFormatting>
  <conditionalFormatting sqref="L6:Q15">
    <cfRule type="expression" dxfId="2685" priority="141">
      <formula>AND(($M$14+$O$14+$Q$14)&lt;&gt;"",COUNTA($L$11:$Q$11)&gt;0,COUNTA($L$11:$Q$11)=($M$14+$O$14+$Q$14))</formula>
    </cfRule>
  </conditionalFormatting>
  <conditionalFormatting sqref="L24:Q24">
    <cfRule type="expression" dxfId="2684" priority="114">
      <formula>L$24&lt;=TODAY()</formula>
    </cfRule>
    <cfRule type="timePeriod" dxfId="2683" priority="151" timePeriod="tomorrow">
      <formula>FLOOR(L24,1)=TODAY()+1</formula>
    </cfRule>
  </conditionalFormatting>
  <conditionalFormatting sqref="L24:Q24">
    <cfRule type="expression" dxfId="2682" priority="76">
      <formula>L$25&lt;&gt;""</formula>
    </cfRule>
  </conditionalFormatting>
  <conditionalFormatting sqref="L18:Q27">
    <cfRule type="expression" dxfId="2681" priority="137">
      <formula>AND(($M$26+$O$26+$Q$26)&lt;&gt;"",COUNTA($L$23:$Q$23)&gt;0,COUNTA($L$23:$Q$23)=($M$26+$O$26+$Q$26))</formula>
    </cfRule>
  </conditionalFormatting>
  <conditionalFormatting sqref="D6:I10">
    <cfRule type="expression" dxfId="2680" priority="135">
      <formula>AND($E$9&lt;&gt;"",$G$9&lt;&gt;"",$I$9&lt;&gt;"",$G$8&lt;&gt;"",$E$9+$G$9+$I$9=$G$8)</formula>
    </cfRule>
  </conditionalFormatting>
  <conditionalFormatting sqref="D18:I22">
    <cfRule type="expression" dxfId="2679" priority="132">
      <formula>AND($E$21&lt;&gt;"",$G$21&lt;&gt;"",$I$21&lt;&gt;"",$G$20&lt;&gt;"",$E$21+$G$21+$I$21=$G$20)</formula>
    </cfRule>
  </conditionalFormatting>
  <conditionalFormatting sqref="L6:Q10">
    <cfRule type="expression" dxfId="2678" priority="134">
      <formula>AND($M$9&lt;&gt;"",$O$9&lt;&gt;"",$Q$9&lt;&gt;"",$O$8&lt;&gt;"",$M$9+$O$9+$Q$9=$O$8)</formula>
    </cfRule>
  </conditionalFormatting>
  <conditionalFormatting sqref="L18:Q22">
    <cfRule type="expression" dxfId="2677" priority="130">
      <formula>AND($M$21&lt;&gt;"",$O$21&lt;&gt;"",$Q$21&lt;&gt;"",$O$20&lt;&gt;"",$M$21+$O$21+$Q$21=$O$20)</formula>
    </cfRule>
  </conditionalFormatting>
  <conditionalFormatting sqref="M5:N5">
    <cfRule type="expression" dxfId="2676" priority="69">
      <formula>$M$5&lt;&gt;""</formula>
    </cfRule>
    <cfRule type="expression" dxfId="2675" priority="74">
      <formula>OR(D27&lt;=TODAY()-2,Q5&lt;=TODAY()-2)</formula>
    </cfRule>
    <cfRule type="expression" dxfId="2674" priority="271">
      <formula>$M$4&lt;&gt;""</formula>
    </cfRule>
    <cfRule type="expression" dxfId="2673" priority="273">
      <formula>OR($E$21+$G$21+$I$21=$I$20,$E$26+$G$26+$I$26=$I$20,TODAY()&gt;=$D$27-2)</formula>
    </cfRule>
  </conditionalFormatting>
  <conditionalFormatting sqref="D6">
    <cfRule type="expression" dxfId="2672" priority="208">
      <formula>$D$6&lt;&gt;""</formula>
    </cfRule>
    <cfRule type="expression" dxfId="2671" priority="240">
      <formula>$I$5&lt;&gt;""</formula>
    </cfRule>
    <cfRule type="expression" dxfId="2670" priority="366">
      <formula>$D7=TODAY()</formula>
    </cfRule>
  </conditionalFormatting>
  <conditionalFormatting sqref="L6">
    <cfRule type="expression" dxfId="2669" priority="205">
      <formula>$L6&lt;&gt;""</formula>
    </cfRule>
    <cfRule type="expression" dxfId="2668" priority="235">
      <formula>$Q$4&lt;&gt;""</formula>
    </cfRule>
    <cfRule type="expression" dxfId="2667" priority="337">
      <formula>$L$7=TODAY()</formula>
    </cfRule>
  </conditionalFormatting>
  <conditionalFormatting sqref="D18">
    <cfRule type="expression" dxfId="2666" priority="256">
      <formula>$D$18&lt;&gt;""</formula>
    </cfRule>
    <cfRule type="expression" dxfId="2665" priority="348">
      <formula>$I16&lt;&gt;""</formula>
    </cfRule>
  </conditionalFormatting>
  <conditionalFormatting sqref="L18">
    <cfRule type="expression" dxfId="2664" priority="204">
      <formula>$L18&lt;&gt;""</formula>
    </cfRule>
    <cfRule type="expression" dxfId="2663" priority="222">
      <formula>$Q$16&lt;&gt;""</formula>
    </cfRule>
    <cfRule type="expression" dxfId="2662" priority="311">
      <formula>$L$19=TODAY()</formula>
    </cfRule>
  </conditionalFormatting>
  <conditionalFormatting sqref="E5">
    <cfRule type="expression" dxfId="2661" priority="262">
      <formula>$E5&lt;&gt;""</formula>
    </cfRule>
    <cfRule type="expression" dxfId="2660" priority="272">
      <formula>$E$4&lt;&gt;""</formula>
    </cfRule>
  </conditionalFormatting>
  <conditionalFormatting sqref="M6:Q6">
    <cfRule type="expression" dxfId="2659" priority="171">
      <formula>AND($P$7="",L6&lt;&gt;"",M6="")</formula>
    </cfRule>
  </conditionalFormatting>
  <conditionalFormatting sqref="D11">
    <cfRule type="expression" dxfId="2658" priority="93">
      <formula>IF($I8&gt;=1,$H$10,"")</formula>
    </cfRule>
  </conditionalFormatting>
  <conditionalFormatting sqref="E11">
    <cfRule type="expression" dxfId="2657" priority="102">
      <formula>IF($I$8&gt;=2,$H$10,"")</formula>
    </cfRule>
    <cfRule type="expression" dxfId="2656" priority="182">
      <formula>$E11&lt;&gt;""</formula>
    </cfRule>
  </conditionalFormatting>
  <conditionalFormatting sqref="F11">
    <cfRule type="expression" dxfId="2655" priority="148">
      <formula>IF($I$8&gt;=3,$H$10,"")</formula>
    </cfRule>
    <cfRule type="expression" dxfId="2654" priority="188">
      <formula>$F$11&lt;&gt;""</formula>
    </cfRule>
  </conditionalFormatting>
  <conditionalFormatting sqref="G11">
    <cfRule type="expression" dxfId="2653" priority="178">
      <formula>IF($I$8&gt;=4,$H$10,"")</formula>
    </cfRule>
    <cfRule type="expression" dxfId="2652" priority="193">
      <formula>$G$11&lt;&gt;""</formula>
    </cfRule>
  </conditionalFormatting>
  <conditionalFormatting sqref="H11">
    <cfRule type="expression" dxfId="2651" priority="179">
      <formula>IF($I$8&gt;=5,$H$10,"")</formula>
    </cfRule>
    <cfRule type="expression" dxfId="2650" priority="194">
      <formula>$H$11&lt;&gt;""</formula>
    </cfRule>
  </conditionalFormatting>
  <conditionalFormatting sqref="I11">
    <cfRule type="expression" dxfId="2649" priority="180">
      <formula>IF($I$8&gt;=6,$H$10,"")</formula>
    </cfRule>
    <cfRule type="expression" dxfId="2648" priority="195">
      <formula>$I$11&lt;&gt;""</formula>
    </cfRule>
  </conditionalFormatting>
  <conditionalFormatting sqref="D23">
    <cfRule type="expression" dxfId="2647" priority="140">
      <formula>IF($I$20&gt;=1,$H$22,"")</formula>
    </cfRule>
  </conditionalFormatting>
  <conditionalFormatting sqref="E23">
    <cfRule type="expression" dxfId="2646" priority="174">
      <formula>IF($I$20&gt;=2,$H$22,"")</formula>
    </cfRule>
    <cfRule type="expression" dxfId="2645" priority="177">
      <formula>$E$23&lt;&gt;""</formula>
    </cfRule>
  </conditionalFormatting>
  <conditionalFormatting sqref="F23">
    <cfRule type="expression" dxfId="2644" priority="173">
      <formula>IF($I$20&gt;=3,$H$22,"")</formula>
    </cfRule>
    <cfRule type="expression" dxfId="2643" priority="183">
      <formula>$F$23&lt;&gt;""</formula>
    </cfRule>
  </conditionalFormatting>
  <conditionalFormatting sqref="G23">
    <cfRule type="expression" dxfId="2642" priority="172">
      <formula>IF($I$20&gt;=4,$H$22,"")</formula>
    </cfRule>
    <cfRule type="expression" dxfId="2641" priority="184">
      <formula>$G$23&lt;&gt;""</formula>
    </cfRule>
  </conditionalFormatting>
  <conditionalFormatting sqref="H23">
    <cfRule type="expression" dxfId="2640" priority="146">
      <formula>IF($I$20&gt;=5,$H$22,"")</formula>
    </cfRule>
    <cfRule type="expression" dxfId="2639" priority="185">
      <formula>$H$23&lt;&gt;""</formula>
    </cfRule>
  </conditionalFormatting>
  <conditionalFormatting sqref="I23">
    <cfRule type="expression" dxfId="2638" priority="87">
      <formula>IF($I$20&gt;=6,$H$22,"")</formula>
    </cfRule>
    <cfRule type="expression" dxfId="2637" priority="186">
      <formula>$I$23&lt;&gt;""</formula>
    </cfRule>
  </conditionalFormatting>
  <conditionalFormatting sqref="L11">
    <cfRule type="expression" dxfId="2636" priority="142">
      <formula>IF($Q8&gt;=1,$P$10,"")</formula>
    </cfRule>
  </conditionalFormatting>
  <conditionalFormatting sqref="M11">
    <cfRule type="expression" dxfId="2635" priority="81">
      <formula>IF($Q$8&gt;=2,$P$10,"")</formula>
    </cfRule>
    <cfRule type="expression" dxfId="2634" priority="166">
      <formula>$M$11&lt;&gt;""</formula>
    </cfRule>
  </conditionalFormatting>
  <conditionalFormatting sqref="N11">
    <cfRule type="expression" dxfId="2633" priority="147">
      <formula>IF($Q$8&gt;=3,$P$10,"")</formula>
    </cfRule>
    <cfRule type="expression" dxfId="2632" priority="167">
      <formula>$N$11&lt;&gt;""</formula>
    </cfRule>
  </conditionalFormatting>
  <conditionalFormatting sqref="O11">
    <cfRule type="expression" dxfId="2631" priority="163">
      <formula>IF($Q$8&gt;=4,$P$10,"")</formula>
    </cfRule>
    <cfRule type="expression" dxfId="2630" priority="168">
      <formula>$O$11&lt;&gt;""</formula>
    </cfRule>
  </conditionalFormatting>
  <conditionalFormatting sqref="P11">
    <cfRule type="expression" dxfId="2629" priority="162">
      <formula>IF($Q$8&gt;=5,$P$10,"")</formula>
    </cfRule>
    <cfRule type="expression" dxfId="2628" priority="169">
      <formula>$P$11&lt;&gt;""</formula>
    </cfRule>
  </conditionalFormatting>
  <conditionalFormatting sqref="Q11">
    <cfRule type="expression" dxfId="2627" priority="161">
      <formula>IF($Q$8&gt;=6,$P$10,"")</formula>
    </cfRule>
    <cfRule type="expression" dxfId="2626" priority="170">
      <formula>$Q$11&lt;&gt;""</formula>
    </cfRule>
  </conditionalFormatting>
  <conditionalFormatting sqref="L23">
    <cfRule type="expression" dxfId="2625" priority="152">
      <formula>IF($Q$20&gt;=1,$P$22,"")</formula>
    </cfRule>
  </conditionalFormatting>
  <conditionalFormatting sqref="M23">
    <cfRule type="expression" dxfId="2624" priority="75">
      <formula>IF($Q$20&gt;=2,$P$22,"")</formula>
    </cfRule>
    <cfRule type="expression" dxfId="2623" priority="153">
      <formula>$M$23&lt;&gt;""</formula>
    </cfRule>
  </conditionalFormatting>
  <conditionalFormatting sqref="N23">
    <cfRule type="expression" dxfId="2622" priority="150">
      <formula>IF($Q$20&gt;=3,$P$22,"")</formula>
    </cfRule>
    <cfRule type="expression" dxfId="2621" priority="154">
      <formula>$N$23&lt;&gt;""</formula>
    </cfRule>
  </conditionalFormatting>
  <conditionalFormatting sqref="O23">
    <cfRule type="expression" dxfId="2620" priority="149">
      <formula>IF($Q$20&gt;=4,$P$22,"")</formula>
    </cfRule>
    <cfRule type="expression" dxfId="2619" priority="155">
      <formula>$O$23&lt;&gt;""</formula>
    </cfRule>
  </conditionalFormatting>
  <conditionalFormatting sqref="P23">
    <cfRule type="expression" dxfId="2618" priority="145">
      <formula>IF($Q$20&gt;=5,$P$22,"")</formula>
    </cfRule>
    <cfRule type="expression" dxfId="2617" priority="156">
      <formula>$P$23&lt;&gt;""</formula>
    </cfRule>
  </conditionalFormatting>
  <conditionalFormatting sqref="Q23">
    <cfRule type="expression" dxfId="2616" priority="108">
      <formula>IF($Q$20&gt;=6,$P$22,"")</formula>
    </cfRule>
    <cfRule type="expression" dxfId="2615" priority="157">
      <formula>$Q$23&lt;&gt;""</formula>
    </cfRule>
  </conditionalFormatting>
  <conditionalFormatting sqref="D11:I11">
    <cfRule type="expression" dxfId="2614" priority="50">
      <formula>D$11&lt;&gt;""</formula>
    </cfRule>
    <cfRule type="expression" dxfId="2613" priority="181">
      <formula>$H$10&lt;=TODAY()-2</formula>
    </cfRule>
  </conditionalFormatting>
  <conditionalFormatting sqref="L11:Q11">
    <cfRule type="expression" dxfId="2612" priority="49">
      <formula>L$11&lt;&gt;""</formula>
    </cfRule>
    <cfRule type="expression" dxfId="2611" priority="165">
      <formula>$P$10&lt;=TODAY()-2</formula>
    </cfRule>
  </conditionalFormatting>
  <conditionalFormatting sqref="D23:I23">
    <cfRule type="expression" dxfId="2610" priority="48">
      <formula>D$23&lt;&gt;""</formula>
    </cfRule>
    <cfRule type="expression" dxfId="2609" priority="176">
      <formula>$H$22&lt;=TODAY()-2</formula>
    </cfRule>
  </conditionalFormatting>
  <conditionalFormatting sqref="L23:Q23">
    <cfRule type="expression" dxfId="2608" priority="47">
      <formula>L$23&lt;&gt;""</formula>
    </cfRule>
    <cfRule type="expression" dxfId="2607" priority="158">
      <formula>$P$22&lt;=TODAY()-2</formula>
    </cfRule>
  </conditionalFormatting>
  <conditionalFormatting sqref="E6:I6">
    <cfRule type="expression" dxfId="2606" priority="203">
      <formula>AND($H$7="",XFD6&lt;&gt;"",A6="")</formula>
    </cfRule>
  </conditionalFormatting>
  <conditionalFormatting sqref="E18:I18">
    <cfRule type="expression" dxfId="2605" priority="249">
      <formula>AND($H$19="",XFD18&lt;&gt;"",A18="")</formula>
    </cfRule>
  </conditionalFormatting>
  <conditionalFormatting sqref="M18:Q18">
    <cfRule type="expression" dxfId="2604" priority="198">
      <formula>AND($P$19="",H18&lt;&gt;"",I18="")</formula>
    </cfRule>
  </conditionalFormatting>
  <conditionalFormatting sqref="M12">
    <cfRule type="expression" dxfId="2603" priority="223">
      <formula>AND(TODAY()&gt;=$M$11,TODAY()&lt;=$M$12-1)</formula>
    </cfRule>
  </conditionalFormatting>
  <conditionalFormatting sqref="L12">
    <cfRule type="expression" dxfId="2602" priority="283">
      <formula>AND(TODAY()&gt;=$L$11,TODAY()&lt;=$L$12-1)</formula>
    </cfRule>
  </conditionalFormatting>
  <conditionalFormatting sqref="N12">
    <cfRule type="expression" dxfId="2601" priority="86">
      <formula>$N$12&lt;=TODAY()</formula>
    </cfRule>
    <cfRule type="expression" dxfId="2600" priority="201">
      <formula>AND(TODAY()&gt;=$N$11,TODAY()&lt;=$N$12-1)</formula>
    </cfRule>
  </conditionalFormatting>
  <conditionalFormatting sqref="O12">
    <cfRule type="expression" dxfId="2599" priority="85">
      <formula>$O$12&lt;=TODAY()</formula>
    </cfRule>
    <cfRule type="expression" dxfId="2598" priority="133">
      <formula>AND(TODAY()&gt;=$O$11,TODAY()&lt;=$O$12-1)</formula>
    </cfRule>
  </conditionalFormatting>
  <conditionalFormatting sqref="P12">
    <cfRule type="expression" dxfId="2597" priority="84">
      <formula>$P12&lt;=TODAY()</formula>
    </cfRule>
    <cfRule type="expression" dxfId="2596" priority="128">
      <formula>AND(TODAY()&gt;=$P$11,TODAY()&lt;=$P$12-1)</formula>
    </cfRule>
  </conditionalFormatting>
  <conditionalFormatting sqref="Q12">
    <cfRule type="expression" dxfId="2595" priority="83">
      <formula>$Q$12&lt;=TODAY()</formula>
    </cfRule>
    <cfRule type="expression" dxfId="2594" priority="126">
      <formula>AND(TODAY()&gt;=$Q$11,TODAY()&lt;=$Q$12-1)</formula>
    </cfRule>
  </conditionalFormatting>
  <conditionalFormatting sqref="D24">
    <cfRule type="expression" dxfId="2593" priority="353">
      <formula>AND(TODAY()&gt;=D23,TODAY()&lt;=D24-1)</formula>
    </cfRule>
  </conditionalFormatting>
  <conditionalFormatting sqref="E24">
    <cfRule type="expression" dxfId="2592" priority="121">
      <formula>$E$24&lt;=TODAY()</formula>
    </cfRule>
    <cfRule type="expression" dxfId="2591" priority="241">
      <formula>AND(TODAY()&gt;=$E$23,TODAY()&lt;=$E$24-1)</formula>
    </cfRule>
  </conditionalFormatting>
  <conditionalFormatting sqref="F24">
    <cfRule type="expression" dxfId="2590" priority="92">
      <formula>$F$24&lt;=TODAY()</formula>
    </cfRule>
    <cfRule type="expression" dxfId="2589" priority="202">
      <formula>AND(TODAY()&gt;=$F$23,TODAY()&lt;=$F$24-1)</formula>
    </cfRule>
  </conditionalFormatting>
  <conditionalFormatting sqref="G24">
    <cfRule type="expression" dxfId="2588" priority="91">
      <formula>$G$24&lt;=TODAY()</formula>
    </cfRule>
    <cfRule type="expression" dxfId="2587" priority="131">
      <formula>AND(TODAY()&gt;=$G$23,TODAY()&lt;=$G$24-1)</formula>
    </cfRule>
  </conditionalFormatting>
  <conditionalFormatting sqref="H24">
    <cfRule type="expression" dxfId="2586" priority="90">
      <formula>$H$24&lt;=TODAY()</formula>
    </cfRule>
    <cfRule type="expression" dxfId="2585" priority="122">
      <formula>AND(TODAY()&gt;=$H$23,TODAY()&lt;=$H$24-1)</formula>
    </cfRule>
  </conditionalFormatting>
  <conditionalFormatting sqref="I24">
    <cfRule type="expression" dxfId="2584" priority="89">
      <formula>$I$24&lt;=TODAY()</formula>
    </cfRule>
    <cfRule type="expression" dxfId="2583" priority="119">
      <formula>AND(TODAY()&gt;=$I$23,TODAY()&lt;=$I$24-1)</formula>
    </cfRule>
  </conditionalFormatting>
  <conditionalFormatting sqref="L24">
    <cfRule type="expression" dxfId="2582" priority="280">
      <formula>AND(TODAY()&gt;=$L$23,TODAY()&lt;=$L$24-1)</formula>
    </cfRule>
  </conditionalFormatting>
  <conditionalFormatting sqref="M24">
    <cfRule type="expression" dxfId="2581" priority="113">
      <formula>$M$24&lt;=TODAY()</formula>
    </cfRule>
    <cfRule type="expression" dxfId="2580" priority="210">
      <formula>AND(TODAY()&gt;=$M$23,TODAY()&lt;=$M$24-1)</formula>
    </cfRule>
  </conditionalFormatting>
  <conditionalFormatting sqref="N24">
    <cfRule type="expression" dxfId="2579" priority="80">
      <formula>$N$24&lt;=TODAY()</formula>
    </cfRule>
    <cfRule type="expression" dxfId="2578" priority="129">
      <formula>AND(TODAY()&gt;=$N$23,TODAY()&lt;=$N$24-1)</formula>
    </cfRule>
  </conditionalFormatting>
  <conditionalFormatting sqref="O24">
    <cfRule type="expression" dxfId="2577" priority="79">
      <formula>$O$24&lt;=TODAY()</formula>
    </cfRule>
    <cfRule type="expression" dxfId="2576" priority="117">
      <formula>AND(TODAY()&gt;=$O$23,TODAY()&lt;=$O$24-1)</formula>
    </cfRule>
  </conditionalFormatting>
  <conditionalFormatting sqref="P24">
    <cfRule type="expression" dxfId="2575" priority="78">
      <formula>$P$24&lt;=TODAY()</formula>
    </cfRule>
    <cfRule type="expression" dxfId="2574" priority="116">
      <formula>AND(TODAY()&gt;=$P$23,TODAY()&lt;=$P$24-1)</formula>
    </cfRule>
  </conditionalFormatting>
  <conditionalFormatting sqref="Q24">
    <cfRule type="expression" dxfId="2573" priority="77">
      <formula>$Q$24&lt;=TODAY()</formula>
    </cfRule>
    <cfRule type="expression" dxfId="2572" priority="115">
      <formula>AND(TODAY()&gt;=$Q$23,TODAY()&lt;=$Q$24-1)</formula>
    </cfRule>
  </conditionalFormatting>
  <conditionalFormatting sqref="G15">
    <cfRule type="expression" dxfId="2571" priority="103">
      <formula>$G$15=TODAY()</formula>
    </cfRule>
    <cfRule type="expression" dxfId="2570" priority="104">
      <formula>AND(TODAY()&gt;=D15,TODAY()&lt;=G15)</formula>
    </cfRule>
  </conditionalFormatting>
  <conditionalFormatting sqref="G27">
    <cfRule type="expression" dxfId="2569" priority="100">
      <formula>$G$27=TODAY()</formula>
    </cfRule>
    <cfRule type="expression" dxfId="2568" priority="107">
      <formula>AND(TODAY()&gt;=$D$27,TODAY()&lt;=$G$27)</formula>
    </cfRule>
  </conditionalFormatting>
  <conditionalFormatting sqref="O15">
    <cfRule type="expression" dxfId="2567" priority="101">
      <formula>$O$15=TODAY()</formula>
    </cfRule>
    <cfRule type="expression" dxfId="2566" priority="106">
      <formula>AND(TODAY()&gt;=L15,TODAY()&lt;=O15)</formula>
    </cfRule>
  </conditionalFormatting>
  <conditionalFormatting sqref="O27">
    <cfRule type="expression" dxfId="2565" priority="99">
      <formula>$O$27=TODAY()</formula>
    </cfRule>
    <cfRule type="expression" dxfId="2564" priority="105">
      <formula>AND(TODAY()&gt;=$L$27,AUJOURDHUI&lt;=$O$27)</formula>
    </cfRule>
  </conditionalFormatting>
  <conditionalFormatting sqref="D12">
    <cfRule type="expression" dxfId="2563" priority="209">
      <formula>AND(TODAY()&gt;=D11,TODAY()&lt;=D12-1)</formula>
    </cfRule>
  </conditionalFormatting>
  <conditionalFormatting sqref="E12">
    <cfRule type="expression" dxfId="2562" priority="236">
      <formula>AND(TODAY()&gt;=$E$11,TODAY()&lt;=$E$12-1)</formula>
    </cfRule>
  </conditionalFormatting>
  <conditionalFormatting sqref="F12">
    <cfRule type="expression" dxfId="2561" priority="380">
      <formula>AND(TODAY()&gt;=$F$11,TODAY()&lt;=$F$12-1)</formula>
    </cfRule>
  </conditionalFormatting>
  <conditionalFormatting sqref="G12">
    <cfRule type="expression" dxfId="2560" priority="143">
      <formula>AND(TODAY()&gt;=$G$11,TODAY()&lt;=$G$12-1)</formula>
    </cfRule>
  </conditionalFormatting>
  <conditionalFormatting sqref="H12">
    <cfRule type="expression" dxfId="2559" priority="98">
      <formula>AND(TODAY()&gt;=$H$11,TODAY()&lt;=$H$12-1)</formula>
    </cfRule>
  </conditionalFormatting>
  <conditionalFormatting sqref="I12">
    <cfRule type="expression" dxfId="2558" priority="97">
      <formula>AND(TODAY()&gt;=$I$11,TODAY()&lt;=$I$12-1)</formula>
    </cfRule>
  </conditionalFormatting>
  <conditionalFormatting sqref="E4:F4">
    <cfRule type="expression" dxfId="2557" priority="72">
      <formula>$E$4&lt;&gt;""</formula>
    </cfRule>
    <cfRule type="expression" dxfId="2556" priority="73">
      <formula>$E$4=""</formula>
    </cfRule>
  </conditionalFormatting>
  <conditionalFormatting sqref="M4:N4">
    <cfRule type="expression" dxfId="2555" priority="51">
      <formula>$M$4&lt;&gt;""</formula>
    </cfRule>
    <cfRule type="expression" dxfId="2554" priority="68">
      <formula>Q4=TODAY()</formula>
    </cfRule>
    <cfRule type="expression" dxfId="2553" priority="70">
      <formula>OR(D27&lt;=TODAY()-2,Q5&lt;=TODAY()-2)</formula>
    </cfRule>
    <cfRule type="expression" dxfId="2552" priority="71">
      <formula>OR($E$21+$G$21+$I$21=$I$20,$E$26+$G$26+$I$26=$I$20,TODAY()&gt;=$D$27-2)</formula>
    </cfRule>
  </conditionalFormatting>
  <conditionalFormatting sqref="M17:N17">
    <cfRule type="expression" dxfId="2551" priority="58">
      <formula>$M$17&lt;&gt;""</formula>
    </cfRule>
    <cfRule type="expression" dxfId="2550" priority="63">
      <formula>OR(L15&lt;=TODAY()-2,Q17&lt;=TODAY()-2)</formula>
    </cfRule>
    <cfRule type="expression" dxfId="2549" priority="65">
      <formula>$M$16&lt;&gt;""</formula>
    </cfRule>
    <cfRule type="expression" dxfId="2548" priority="67">
      <formula>OR($M$9+$O$9+$Q$9=$Q$8,$M$14+$O$14+$Q$14=$Q$8,TODAY()&gt;=$L$15-2)</formula>
    </cfRule>
  </conditionalFormatting>
  <conditionalFormatting sqref="E17">
    <cfRule type="expression" dxfId="2547" priority="54">
      <formula>$E17&lt;&gt;""</formula>
    </cfRule>
    <cfRule type="expression" dxfId="2546" priority="66">
      <formula>$E$16&lt;&gt;""</formula>
    </cfRule>
  </conditionalFormatting>
  <conditionalFormatting sqref="E16:F16">
    <cfRule type="expression" dxfId="2545" priority="53">
      <formula>E16&lt;&gt;""</formula>
    </cfRule>
    <cfRule type="expression" dxfId="2544" priority="56">
      <formula>OR($E$9+$G$9+$I$9=$G$8,$E$14+$G$14+$I$14=$I$8,TODAY()&gt;=$D$15-2)</formula>
    </cfRule>
    <cfRule type="expression" dxfId="2543" priority="61">
      <formula>$I$16=TODAY()</formula>
    </cfRule>
    <cfRule type="expression" dxfId="2542" priority="62">
      <formula>OR(D15&lt;=TODAY()-2,I17&lt;=TODAY()-2)</formula>
    </cfRule>
  </conditionalFormatting>
  <conditionalFormatting sqref="M16:N16">
    <cfRule type="expression" dxfId="2541" priority="52">
      <formula>$M$16&lt;&gt;""</formula>
    </cfRule>
    <cfRule type="expression" dxfId="2540" priority="57">
      <formula>Q16=TODAY()</formula>
    </cfRule>
    <cfRule type="expression" dxfId="2539" priority="59">
      <formula>OR(L15&lt;=TODAY()-2,Q17&lt;=TODAY()-2)</formula>
    </cfRule>
    <cfRule type="expression" dxfId="2538" priority="60">
      <formula>OR($M$9+$O$9+$Q$9=$Q$8,$M$14+$O$14+$Q$14=$Q$8,TODAY()&gt;=$L$27-2)</formula>
    </cfRule>
  </conditionalFormatting>
  <conditionalFormatting sqref="E17:F17">
    <cfRule type="expression" dxfId="2537" priority="55">
      <formula>OR(D15&lt;=TODAY()-2,I17&lt;=TODAY()-2)</formula>
    </cfRule>
    <cfRule type="expression" dxfId="2536" priority="64">
      <formula>OR($E$9+$G$9+$I$9=$I$8,$E$14+$G$14+$I$14=$I$8,TODAY()&gt;=$D$15-2)</formula>
    </cfRule>
  </conditionalFormatting>
  <conditionalFormatting sqref="Q4:Q5">
    <cfRule type="expression" dxfId="2535" priority="37">
      <formula>AND($Q$5&lt;&gt;"",TODAY()&gt;=$Q$5,$Q4="")</formula>
    </cfRule>
    <cfRule type="timePeriod" dxfId="2534" priority="44" timePeriod="tomorrow">
      <formula>FLOOR(Q4,1)=TODAY()+1</formula>
    </cfRule>
  </conditionalFormatting>
  <conditionalFormatting sqref="I16:I17">
    <cfRule type="expression" dxfId="2533" priority="35">
      <formula>AND($I$17&lt;&gt;"",TODAY()&gt;=$I$17,I16="")</formula>
    </cfRule>
    <cfRule type="timePeriod" dxfId="2532" priority="46" timePeriod="tomorrow">
      <formula>FLOOR(I16,1)=TODAY()+1</formula>
    </cfRule>
  </conditionalFormatting>
  <conditionalFormatting sqref="Q16:Q17">
    <cfRule type="expression" dxfId="2531" priority="33">
      <formula>AND($Q$17&lt;&gt;"",TODAY()&gt;=$Q$17,$Q16="")</formula>
    </cfRule>
    <cfRule type="timePeriod" dxfId="2530" priority="42" timePeriod="tomorrow">
      <formula>FLOOR(Q16,1)=TODAY()+1</formula>
    </cfRule>
  </conditionalFormatting>
  <conditionalFormatting sqref="I4">
    <cfRule type="expression" dxfId="2529" priority="30">
      <formula>$I$5&lt;&gt;""</formula>
    </cfRule>
    <cfRule type="expression" dxfId="2528" priority="31">
      <formula>$I$5&lt;&gt;""</formula>
    </cfRule>
  </conditionalFormatting>
  <conditionalFormatting sqref="I30">
    <cfRule type="cellIs" dxfId="2527" priority="3" operator="lessThan">
      <formula>1</formula>
    </cfRule>
  </conditionalFormatting>
  <conditionalFormatting sqref="G32:H33">
    <cfRule type="timePeriod" dxfId="2526" priority="12" timePeriod="today">
      <formula>FLOOR(G32,1)=TODAY()</formula>
    </cfRule>
  </conditionalFormatting>
  <conditionalFormatting sqref="Q30">
    <cfRule type="cellIs" dxfId="2525" priority="7" operator="lessThan">
      <formula>1</formula>
    </cfRule>
    <cfRule type="expression" dxfId="2524" priority="11">
      <formula>M30</formula>
    </cfRule>
  </conditionalFormatting>
  <conditionalFormatting sqref="O32:P32">
    <cfRule type="timePeriod" dxfId="2523" priority="10" timePeriod="today">
      <formula>FLOOR(O32,1)=TODAY()</formula>
    </cfRule>
  </conditionalFormatting>
  <conditionalFormatting sqref="O33:P33">
    <cfRule type="timePeriod" dxfId="2522" priority="9" timePeriod="today">
      <formula>FLOOR(O33,1)=TODAY()</formula>
    </cfRule>
  </conditionalFormatting>
  <conditionalFormatting sqref="Q29">
    <cfRule type="cellIs" dxfId="2521" priority="8" operator="lessThan">
      <formula>1</formula>
    </cfRule>
  </conditionalFormatting>
  <conditionalFormatting sqref="Q32">
    <cfRule type="cellIs" dxfId="2520" priority="6" operator="lessThan">
      <formula>1</formula>
    </cfRule>
  </conditionalFormatting>
  <conditionalFormatting sqref="Q33">
    <cfRule type="cellIs" dxfId="2519" priority="5" operator="lessThan">
      <formula>1</formula>
    </cfRule>
  </conditionalFormatting>
  <conditionalFormatting sqref="I29">
    <cfRule type="cellIs" dxfId="2518" priority="4" operator="lessThan">
      <formula>1</formula>
    </cfRule>
  </conditionalFormatting>
  <conditionalFormatting sqref="I32">
    <cfRule type="cellIs" dxfId="2517" priority="2" operator="lessThan">
      <formula>1</formula>
    </cfRule>
  </conditionalFormatting>
  <conditionalFormatting sqref="I33">
    <cfRule type="cellIs" dxfId="2516" priority="1" operator="lessThan">
      <formula>1</formula>
    </cfRule>
  </conditionalFormatting>
  <dataValidations count="2">
    <dataValidation type="list" allowBlank="1" showInputMessage="1" showErrorMessage="1" sqref="E5:F5 M5:N5 E17:F17 M17:N17" xr:uid="{02D17844-D232-43F4-A335-C69DF75C7312}">
      <formula1>Mâles</formula1>
    </dataValidation>
    <dataValidation type="list" allowBlank="1" showInputMessage="1" showErrorMessage="1" sqref="E4:F4 M4:N4 E16:F16 M16:N16" xr:uid="{BF1BE9DD-93E1-4E06-BA33-DE5852919ACD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headerFooter>
    <oddHeader>&amp;L&amp;D&amp;R&amp;"-,Gras"&amp;14Cage 30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EF6C678-1B26-4D4F-97FC-582E6158BCFF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02B8057D-9AC3-411C-A62F-9CA07639D63F}">
          <x14:formula1>
            <xm:f>Liste!$F$2:$F$6</xm:f>
          </x14:formula1>
          <xm:sqref>H9 P9 P21 H21</xm:sqref>
        </x14:dataValidation>
        <x14:dataValidation type="list" allowBlank="1" showInputMessage="1" showErrorMessage="1" xr:uid="{5B1E87F3-4B54-4BD2-AE1C-EBA987DBAA18}">
          <x14:formula1>
            <xm:f>Liste!$G$2:$G$6</xm:f>
          </x14:formula1>
          <xm:sqref>F9 N9 N21 F21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75236-A39A-47F4-A99D-790E7ECF35D4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P25" sqref="P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8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8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8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8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8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8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8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8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  <c r="R24" s="226"/>
    </row>
    <row r="25" spans="2:18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8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8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8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8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8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8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8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22:Q22"/>
    <mergeCell ref="B25:C25"/>
    <mergeCell ref="J25:K25"/>
    <mergeCell ref="N19:O19"/>
    <mergeCell ref="B22:B24"/>
    <mergeCell ref="E22:F22"/>
    <mergeCell ref="H22:I22"/>
    <mergeCell ref="J22:J24"/>
    <mergeCell ref="M22:N22"/>
    <mergeCell ref="P19:Q19"/>
    <mergeCell ref="B21:C21"/>
    <mergeCell ref="J21:K21"/>
    <mergeCell ref="B15:C15"/>
    <mergeCell ref="E15:F15"/>
    <mergeCell ref="J15:K15"/>
    <mergeCell ref="M15:N15"/>
    <mergeCell ref="B18:B20"/>
    <mergeCell ref="J18:J20"/>
    <mergeCell ref="D19:E19"/>
    <mergeCell ref="F19:G19"/>
    <mergeCell ref="H19:I19"/>
    <mergeCell ref="L19:M19"/>
    <mergeCell ref="D20:E20"/>
    <mergeCell ref="L20:M20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2515" priority="411" timePeriod="today">
      <formula>FLOOR(F7,1)=TODAY()</formula>
    </cfRule>
  </conditionalFormatting>
  <conditionalFormatting sqref="F19">
    <cfRule type="timePeriod" dxfId="2514" priority="410" timePeriod="today">
      <formula>FLOOR(F19,1)=TODAY()</formula>
    </cfRule>
  </conditionalFormatting>
  <conditionalFormatting sqref="D38 G38">
    <cfRule type="timePeriod" dxfId="2513" priority="409" timePeriod="today">
      <formula>FLOOR(D38,1)=TODAY()</formula>
    </cfRule>
  </conditionalFormatting>
  <conditionalFormatting sqref="D49 G49 E44:F44 D42:E42 F41 H41">
    <cfRule type="timePeriod" dxfId="2512" priority="406" timePeriod="today">
      <formula>FLOOR(D41,1)=TODAY()</formula>
    </cfRule>
  </conditionalFormatting>
  <conditionalFormatting sqref="H41:I41">
    <cfRule type="expression" dxfId="2511" priority="405">
      <formula>D41</formula>
    </cfRule>
  </conditionalFormatting>
  <conditionalFormatting sqref="D41">
    <cfRule type="timePeriod" dxfId="2510" priority="404" timePeriod="today">
      <formula>FLOOR(D41,1)=TODAY()</formula>
    </cfRule>
  </conditionalFormatting>
  <conditionalFormatting sqref="N7">
    <cfRule type="timePeriod" dxfId="2509" priority="403" timePeriod="today">
      <formula>FLOOR(N7,1)=TODAY()</formula>
    </cfRule>
  </conditionalFormatting>
  <conditionalFormatting sqref="N19">
    <cfRule type="timePeriod" dxfId="2508" priority="402" timePeriod="today">
      <formula>FLOOR(N19,1)=TODAY()</formula>
    </cfRule>
  </conditionalFormatting>
  <conditionalFormatting sqref="Q20">
    <cfRule type="expression" dxfId="2507" priority="401">
      <formula>O20=(M21+O21+Q21)</formula>
    </cfRule>
  </conditionalFormatting>
  <conditionalFormatting sqref="D7">
    <cfRule type="timePeriod" dxfId="2506" priority="287" timePeriod="today">
      <formula>FLOOR(D7,1)=TODAY()</formula>
    </cfRule>
    <cfRule type="expression" dxfId="2505" priority="391">
      <formula>AND(D7&gt;=TODAY(),D7&lt;=TODAY()+1)</formula>
    </cfRule>
  </conditionalFormatting>
  <conditionalFormatting sqref="D7:E7">
    <cfRule type="expression" dxfId="2504" priority="247">
      <formula>$H7&lt;&gt;""</formula>
    </cfRule>
    <cfRule type="expression" dxfId="2503" priority="400">
      <formula>AND(TODAY()&gt;=$D$6+4,$H$7&lt;&gt;"")</formula>
    </cfRule>
  </conditionalFormatting>
  <conditionalFormatting sqref="D8:E8">
    <cfRule type="expression" dxfId="2502" priority="390">
      <formula>$I8&lt;&gt;""</formula>
    </cfRule>
    <cfRule type="timePeriod" dxfId="2501" priority="396" timePeriod="today">
      <formula>FLOOR(D8,1)=TODAY()</formula>
    </cfRule>
    <cfRule type="expression" dxfId="2500" priority="397">
      <formula>AND(D8&gt;=TODAY(),D8&lt;=TODAY()+1)</formula>
    </cfRule>
    <cfRule type="expression" dxfId="2499" priority="398">
      <formula>$H$7&lt;&gt;""</formula>
    </cfRule>
    <cfRule type="expression" dxfId="2498" priority="399">
      <formula>($E$9+$G$9+$I$9)=$G$8</formula>
    </cfRule>
  </conditionalFormatting>
  <conditionalFormatting sqref="E10:F10">
    <cfRule type="expression" dxfId="2497" priority="216">
      <formula>AND(SUM(E9,G9,I9)&lt;&gt;0,SUM(E9,G9,I9)=G8)</formula>
    </cfRule>
    <cfRule type="expression" dxfId="2496" priority="392">
      <formula>$H10&lt;&gt;""</formula>
    </cfRule>
    <cfRule type="timePeriod" dxfId="2495" priority="393" timePeriod="today">
      <formula>FLOOR(E10,1)=TODAY()</formula>
    </cfRule>
    <cfRule type="expression" dxfId="2494" priority="394">
      <formula>AND(E10&gt;=TODAY(),E10&lt;=TODAY()+1)</formula>
    </cfRule>
    <cfRule type="expression" dxfId="2493" priority="395">
      <formula>$I$8&lt;&gt;""</formula>
    </cfRule>
  </conditionalFormatting>
  <conditionalFormatting sqref="D12:I12">
    <cfRule type="timePeriod" dxfId="2492" priority="103" timePeriod="tomorrow">
      <formula>FLOOR(D12,1)=TODAY()+1</formula>
    </cfRule>
    <cfRule type="expression" dxfId="2491" priority="104">
      <formula>D$13&lt;&gt;""</formula>
    </cfRule>
    <cfRule type="expression" dxfId="2490" priority="105">
      <formula>D$12&lt;=TODAY()</formula>
    </cfRule>
  </conditionalFormatting>
  <conditionalFormatting sqref="D13:I13">
    <cfRule type="expression" dxfId="2489" priority="153">
      <formula>AND(D11&lt;&gt;"",YEAR($D11)=2019)</formula>
    </cfRule>
    <cfRule type="expression" dxfId="2488" priority="246">
      <formula>AND(D11&lt;&gt;"",YEAR($D11)=2020)</formula>
    </cfRule>
    <cfRule type="expression" dxfId="2487" priority="385">
      <formula>AND($D$11&lt;&gt;"",YEAR($D11)=2021)</formula>
    </cfRule>
    <cfRule type="expression" dxfId="2486" priority="386">
      <formula>AND(D11&lt;&gt;"",YEAR($D11)=2022)</formula>
    </cfRule>
    <cfRule type="expression" dxfId="2485" priority="387">
      <formula>AND(D11&lt;&gt;"",YEAR($D11)=2023)</formula>
    </cfRule>
    <cfRule type="expression" dxfId="2484" priority="388">
      <formula>AND(D11&lt;&gt;"",YEAR($D11)=2018)</formula>
    </cfRule>
  </conditionalFormatting>
  <conditionalFormatting sqref="D15">
    <cfRule type="expression" dxfId="2483" priority="120">
      <formula>AND(D15&gt;=TODAY(),D15&lt;=TODAY()+2)</formula>
    </cfRule>
    <cfRule type="expression" dxfId="2482" priority="145">
      <formula>AND(TODAY()&gt;=$H$10+6,TODAY()&lt;=$D$15-2)</formula>
    </cfRule>
  </conditionalFormatting>
  <conditionalFormatting sqref="I15">
    <cfRule type="cellIs" dxfId="2481" priority="295" operator="lessThan">
      <formula>1</formula>
    </cfRule>
  </conditionalFormatting>
  <conditionalFormatting sqref="I15">
    <cfRule type="expression" dxfId="2480" priority="384">
      <formula>IF(AND(E14="",G14="",I14="",(D11:I11)=""),"",IF(E14+G14+I14&lt;&gt;SUM(D11:I11),G15&lt;=TODAY()))</formula>
    </cfRule>
  </conditionalFormatting>
  <conditionalFormatting sqref="H7:I7">
    <cfRule type="expression" dxfId="2479" priority="381">
      <formula>$D8&lt;&gt;""</formula>
    </cfRule>
    <cfRule type="expression" dxfId="2478" priority="382">
      <formula>AND(H7="",D7&lt;&gt;"",D7&lt;=TODAY())</formula>
    </cfRule>
    <cfRule type="timePeriod" dxfId="2477" priority="383" timePeriod="today">
      <formula>FLOOR(H7,1)=TODAY()</formula>
    </cfRule>
  </conditionalFormatting>
  <conditionalFormatting sqref="I8">
    <cfRule type="expression" dxfId="2476" priority="380">
      <formula>G8=(E9+G9+I9)</formula>
    </cfRule>
  </conditionalFormatting>
  <conditionalFormatting sqref="H10">
    <cfRule type="expression" dxfId="2475" priority="376">
      <formula>(E9+G9+I9)=G8</formula>
    </cfRule>
  </conditionalFormatting>
  <conditionalFormatting sqref="H10:I10">
    <cfRule type="expression" dxfId="2474" priority="377">
      <formula>AND(H10="",E10&lt;&gt;"",E10&lt;=TODAY())</formula>
    </cfRule>
    <cfRule type="notContainsBlanks" dxfId="2473" priority="378">
      <formula>LEN(TRIM(H10))&gt;0</formula>
    </cfRule>
    <cfRule type="expression" dxfId="2472" priority="379">
      <formula>E10=TODAY()</formula>
    </cfRule>
  </conditionalFormatting>
  <conditionalFormatting sqref="D19">
    <cfRule type="timePeriod" dxfId="2471" priority="285" timePeriod="today">
      <formula>FLOOR(D19,1)=TODAY()</formula>
    </cfRule>
    <cfRule type="expression" dxfId="2470" priority="363">
      <formula>AND(D19&gt;=TODAY(),D19&lt;=TODAY()+1)</formula>
    </cfRule>
  </conditionalFormatting>
  <conditionalFormatting sqref="D19:E19">
    <cfRule type="expression" dxfId="2469" priority="277">
      <formula>$H19&lt;&gt;""</formula>
    </cfRule>
    <cfRule type="expression" dxfId="2468" priority="371">
      <formula>AND(TODAY()&gt;=$D$18+4,$H$19&lt;&gt;"")</formula>
    </cfRule>
  </conditionalFormatting>
  <conditionalFormatting sqref="D20">
    <cfRule type="expression" dxfId="2467" priority="370">
      <formula>AND(D20&gt;=TODAY(),D20&lt;=TODAY()+1)</formula>
    </cfRule>
  </conditionalFormatting>
  <conditionalFormatting sqref="D20:E20">
    <cfRule type="expression" dxfId="2466" priority="368">
      <formula>$I20&lt;&gt;""</formula>
    </cfRule>
    <cfRule type="timePeriod" dxfId="2465" priority="369" timePeriod="today">
      <formula>FLOOR(D20,1)=TODAY()</formula>
    </cfRule>
    <cfRule type="expression" dxfId="2464" priority="372">
      <formula>$H$19&lt;&gt;""</formula>
    </cfRule>
    <cfRule type="expression" dxfId="2463" priority="373">
      <formula>($E$21+$G$21+$I$21)=$G$20</formula>
    </cfRule>
  </conditionalFormatting>
  <conditionalFormatting sqref="E22:F22">
    <cfRule type="expression" dxfId="2462" priority="294">
      <formula>AND(SUM(E21,G21,I21)&lt;&gt;0,SUM(E21,G21,I21)=G20)</formula>
    </cfRule>
    <cfRule type="expression" dxfId="2461" priority="364">
      <formula>$H22&lt;&gt;""</formula>
    </cfRule>
    <cfRule type="timePeriod" dxfId="2460" priority="365" timePeriod="today">
      <formula>FLOOR(E22,1)=TODAY()</formula>
    </cfRule>
    <cfRule type="expression" dxfId="2459" priority="366">
      <formula>AND(E22&gt;=TODAY(),E22&lt;=TODAY()+1)</formula>
    </cfRule>
    <cfRule type="expression" dxfId="2458" priority="367">
      <formula>$I$20&lt;&gt;""</formula>
    </cfRule>
  </conditionalFormatting>
  <conditionalFormatting sqref="D24:I24">
    <cfRule type="timePeriod" dxfId="2457" priority="127" timePeriod="tomorrow">
      <formula>FLOOR(D24,1)=TODAY()+1</formula>
    </cfRule>
    <cfRule type="expression" dxfId="2456" priority="132">
      <formula>D$24&lt;=TODAY()</formula>
    </cfRule>
  </conditionalFormatting>
  <conditionalFormatting sqref="D24:I24">
    <cfRule type="expression" dxfId="2455" priority="97">
      <formula>D$25&lt;&gt;""</formula>
    </cfRule>
  </conditionalFormatting>
  <conditionalFormatting sqref="D25:I25">
    <cfRule type="expression" dxfId="2454" priority="184">
      <formula>AND(D23&lt;&gt;"",YEAR($D23)=2018)</formula>
    </cfRule>
    <cfRule type="expression" dxfId="2453" priority="251">
      <formula>AND(D23&lt;&gt;"",YEAR($D23)=2019)</formula>
    </cfRule>
    <cfRule type="expression" dxfId="2452" priority="358">
      <formula>AND(D23&lt;&gt;"",YEAR($D23)=2020)</formula>
    </cfRule>
    <cfRule type="expression" dxfId="2451" priority="359">
      <formula>AND(D23&lt;&gt;"",YEAR($D23)=2021)</formula>
    </cfRule>
    <cfRule type="expression" dxfId="2450" priority="360">
      <formula>AND(D23&lt;&gt;"",YEAR($D23)=2022)</formula>
    </cfRule>
    <cfRule type="expression" dxfId="2449" priority="361">
      <formula>AND(D23&lt;&gt;"",YEAR($D23)=2023)</formula>
    </cfRule>
  </conditionalFormatting>
  <conditionalFormatting sqref="D27">
    <cfRule type="expression" dxfId="2448" priority="118">
      <formula>AND(D27&gt;=TODAY(),D27&lt;=TODAY()+2)</formula>
    </cfRule>
    <cfRule type="expression" dxfId="2447" priority="129">
      <formula>AND(TODAY()&gt;=$H$22+6,TODAY()&lt;=$D$27-2)</formula>
    </cfRule>
  </conditionalFormatting>
  <conditionalFormatting sqref="H19">
    <cfRule type="timePeriod" dxfId="2446" priority="356" timePeriod="today">
      <formula>FLOOR(H19,1)=TODAY()</formula>
    </cfRule>
  </conditionalFormatting>
  <conditionalFormatting sqref="H19:I19">
    <cfRule type="expression" dxfId="2445" priority="354">
      <formula>$D20&lt;&gt;""</formula>
    </cfRule>
    <cfRule type="expression" dxfId="2444" priority="355">
      <formula>AND(H19="",D19&lt;&gt;"",D19&lt;=TODAY())</formula>
    </cfRule>
  </conditionalFormatting>
  <conditionalFormatting sqref="I20">
    <cfRule type="expression" dxfId="2443" priority="353">
      <formula>G20=(E21+G21+I21)</formula>
    </cfRule>
  </conditionalFormatting>
  <conditionalFormatting sqref="H22:I22">
    <cfRule type="expression" dxfId="2442" priority="349">
      <formula>(E21+G21+I21)=G20</formula>
    </cfRule>
    <cfRule type="expression" dxfId="2441" priority="350">
      <formula>AND(H22="",E22&lt;&gt;"",E22&lt;=TODAY())</formula>
    </cfRule>
    <cfRule type="notContainsBlanks" dxfId="2440" priority="351">
      <formula>LEN(TRIM(H22))&gt;0</formula>
    </cfRule>
    <cfRule type="expression" dxfId="2439" priority="352">
      <formula>E22=TODAY()</formula>
    </cfRule>
  </conditionalFormatting>
  <conditionalFormatting sqref="I27">
    <cfRule type="cellIs" dxfId="2438" priority="347" operator="lessThan">
      <formula>1</formula>
    </cfRule>
  </conditionalFormatting>
  <conditionalFormatting sqref="I27">
    <cfRule type="expression" dxfId="2437" priority="348">
      <formula>IF(AND(E26="",G26="",I26="",(D23:I23)=""),"",IF(E26+G26+I26&lt;&gt;SUM(D23:I23),G27&lt;=TODAY()))</formula>
    </cfRule>
  </conditionalFormatting>
  <conditionalFormatting sqref="L7">
    <cfRule type="timePeriod" dxfId="2436" priority="284" timePeriod="today">
      <formula>FLOOR(L7,1)=TODAY()</formula>
    </cfRule>
    <cfRule type="expression" dxfId="2435" priority="293">
      <formula>AND(L7&gt;=TODAY(),L7&lt;=TODAY()+1)</formula>
    </cfRule>
  </conditionalFormatting>
  <conditionalFormatting sqref="L7:M7">
    <cfRule type="expression" dxfId="2434" priority="278">
      <formula>$P7&lt;&gt;""</formula>
    </cfRule>
    <cfRule type="expression" dxfId="2433" priority="343">
      <formula>AND(TODAY()&gt;=$L$6+4,$P$7&lt;&gt;"")</formula>
    </cfRule>
  </conditionalFormatting>
  <conditionalFormatting sqref="L8">
    <cfRule type="expression" dxfId="2432" priority="342">
      <formula>AND(L8&gt;=TODAY(),L8&lt;=TODAY()+1)</formula>
    </cfRule>
  </conditionalFormatting>
  <conditionalFormatting sqref="L8:M8">
    <cfRule type="expression" dxfId="2431" priority="340">
      <formula>$Q$8&lt;&gt;""</formula>
    </cfRule>
    <cfRule type="timePeriod" dxfId="2430" priority="341" timePeriod="today">
      <formula>FLOOR(L8,1)=TODAY()</formula>
    </cfRule>
    <cfRule type="expression" dxfId="2429" priority="344">
      <formula>$P$7&lt;&gt;""</formula>
    </cfRule>
    <cfRule type="expression" dxfId="2428" priority="345">
      <formula>($M$9+$O$9+$Q$9)=$O$8</formula>
    </cfRule>
  </conditionalFormatting>
  <conditionalFormatting sqref="M10:N10">
    <cfRule type="expression" dxfId="2427" priority="291">
      <formula>"ET(SOMME(M8;O8;Q8)&lt;&gt;0;SOMME(M8;O8;Q9)=O7)  "</formula>
    </cfRule>
    <cfRule type="expression" dxfId="2426" priority="336">
      <formula>$P10&lt;&gt;""</formula>
    </cfRule>
    <cfRule type="timePeriod" dxfId="2425" priority="337" timePeriod="today">
      <formula>FLOOR(M10,1)=TODAY()</formula>
    </cfRule>
    <cfRule type="expression" dxfId="2424" priority="338">
      <formula>AND(M10&gt;=TODAY(),M10&lt;=TODAY()+1)</formula>
    </cfRule>
    <cfRule type="expression" dxfId="2423" priority="339">
      <formula>$Q$8&lt;&gt;""</formula>
    </cfRule>
  </conditionalFormatting>
  <conditionalFormatting sqref="L13:Q13">
    <cfRule type="expression" dxfId="2422" priority="173">
      <formula>AND(L11&lt;&gt;"",YEAR($L11)=2018)</formula>
    </cfRule>
    <cfRule type="expression" dxfId="2421" priority="233">
      <formula>AND(L11&lt;&gt;"",YEAR($L11)=2019)</formula>
    </cfRule>
    <cfRule type="expression" dxfId="2420" priority="332">
      <formula>AND(L11&lt;&gt;"",YEAR($L11)=2020)</formula>
    </cfRule>
    <cfRule type="expression" dxfId="2419" priority="333">
      <formula>AND(L11&lt;&gt;"",YEAR($L11)=2021)</formula>
    </cfRule>
    <cfRule type="expression" dxfId="2418" priority="334">
      <formula>AND(L11&lt;&gt;"",YEAR($L11)=2022)</formula>
    </cfRule>
    <cfRule type="expression" dxfId="2417" priority="335">
      <formula>AND(L11&lt;&gt;"",YEAR($L11)=2023)</formula>
    </cfRule>
  </conditionalFormatting>
  <conditionalFormatting sqref="L15">
    <cfRule type="expression" dxfId="2416" priority="119">
      <formula>AND(L15&gt;=TODAY(),L15&lt;=TODAY()+2)</formula>
    </cfRule>
    <cfRule type="expression" dxfId="2415" priority="133">
      <formula>AND(TODAY()&gt;=$P$10+6,TODAY()&lt;=$L$15-2)</formula>
    </cfRule>
  </conditionalFormatting>
  <conditionalFormatting sqref="P7">
    <cfRule type="timePeriod" dxfId="2414" priority="330" timePeriod="today">
      <formula>FLOOR(P7,1)=TODAY()</formula>
    </cfRule>
  </conditionalFormatting>
  <conditionalFormatting sqref="P7:Q7">
    <cfRule type="expression" dxfId="2413" priority="328">
      <formula>$L8&lt;&gt;""</formula>
    </cfRule>
    <cfRule type="expression" dxfId="2412" priority="329">
      <formula>AND(P7="",L7&lt;&gt;"",L7&lt;=TODAY())</formula>
    </cfRule>
  </conditionalFormatting>
  <conditionalFormatting sqref="Q8">
    <cfRule type="expression" dxfId="2411" priority="327">
      <formula>O8=(M9+O9+Q9)</formula>
    </cfRule>
  </conditionalFormatting>
  <conditionalFormatting sqref="P10:Q10">
    <cfRule type="expression" dxfId="2410" priority="323">
      <formula>(M9+O9+Q9)=O8</formula>
    </cfRule>
    <cfRule type="expression" dxfId="2409" priority="324">
      <formula>AND(P10="",M10&lt;&gt;"",M10&lt;=TODAY())</formula>
    </cfRule>
    <cfRule type="notContainsBlanks" dxfId="2408" priority="325">
      <formula>LEN(TRIM(P10))&gt;0</formula>
    </cfRule>
    <cfRule type="expression" dxfId="2407" priority="326">
      <formula>M10=TODAY()</formula>
    </cfRule>
  </conditionalFormatting>
  <conditionalFormatting sqref="Q15">
    <cfRule type="cellIs" dxfId="2406" priority="321" operator="lessThan">
      <formula>1</formula>
    </cfRule>
  </conditionalFormatting>
  <conditionalFormatting sqref="Q15">
    <cfRule type="expression" dxfId="2405" priority="322">
      <formula>IF(AND(M14="",O14="",Q14="",(L11:Q11)=""),"",IF(M14+O14+Q14&lt;&gt;SUM(L11:Q11),O15&lt;=TODAY()))</formula>
    </cfRule>
  </conditionalFormatting>
  <conditionalFormatting sqref="L19">
    <cfRule type="timePeriod" dxfId="2404" priority="283" timePeriod="today">
      <formula>FLOOR(L19,1)=TODAY()</formula>
    </cfRule>
    <cfRule type="expression" dxfId="2403" priority="290">
      <formula>AND(L19&gt;=TODAY(),L19&lt;=TODAY()+1)</formula>
    </cfRule>
  </conditionalFormatting>
  <conditionalFormatting sqref="L19:M19">
    <cfRule type="expression" dxfId="2402" priority="276">
      <formula>$P19&lt;&gt;""</formula>
    </cfRule>
    <cfRule type="expression" dxfId="2401" priority="317">
      <formula>AND(TODAY()&gt;=$L$18+4,$P$19&lt;&gt;"")</formula>
    </cfRule>
  </conditionalFormatting>
  <conditionalFormatting sqref="L20:M20">
    <cfRule type="expression" dxfId="2400" priority="314">
      <formula>$Q20&lt;&gt;""</formula>
    </cfRule>
    <cfRule type="timePeriod" dxfId="2399" priority="315" timePeriod="today">
      <formula>FLOOR(L20,1)=TODAY()</formula>
    </cfRule>
    <cfRule type="expression" dxfId="2398" priority="316">
      <formula>AND(L20&gt;=TODAY(),L20&lt;=TODAY()+1)</formula>
    </cfRule>
    <cfRule type="expression" dxfId="2397" priority="318">
      <formula>$P$19&lt;&gt;""</formula>
    </cfRule>
    <cfRule type="expression" dxfId="2396" priority="319">
      <formula>($M$21+$O$21+$Q$21)=$O$20</formula>
    </cfRule>
  </conditionalFormatting>
  <conditionalFormatting sqref="M22:N22">
    <cfRule type="expression" dxfId="2395" priority="288">
      <formula>AND(SUM(M21,O21,Q21)&lt;&gt;0,SUM(M21,O21,Q21)=O20)</formula>
    </cfRule>
    <cfRule type="expression" dxfId="2394" priority="310">
      <formula>$P22&lt;&gt;""</formula>
    </cfRule>
    <cfRule type="timePeriod" dxfId="2393" priority="311" timePeriod="today">
      <formula>FLOOR(M22,1)=TODAY()</formula>
    </cfRule>
    <cfRule type="expression" dxfId="2392" priority="312">
      <formula>AND(M22&gt;=TODAY(),M22&lt;=TODAY()+1)</formula>
    </cfRule>
    <cfRule type="expression" dxfId="2391" priority="313">
      <formula>$Q$20&lt;&gt;""</formula>
    </cfRule>
  </conditionalFormatting>
  <conditionalFormatting sqref="L25:Q25">
    <cfRule type="expression" dxfId="2390" priority="147">
      <formula>AND(L23&lt;&gt;"",YEAR($L23)=2023)</formula>
    </cfRule>
    <cfRule type="expression" dxfId="2389" priority="220">
      <formula>AND(L23&lt;&gt;"",YEAR($L23)=2022)</formula>
    </cfRule>
    <cfRule type="expression" dxfId="2388" priority="306">
      <formula>AND(L23&lt;&gt;"",YEAR($L23)=2021)</formula>
    </cfRule>
    <cfRule type="expression" dxfId="2387" priority="307">
      <formula>AND(L23&lt;&gt;"",YEAR($L23)=2020)</formula>
    </cfRule>
    <cfRule type="expression" dxfId="2386" priority="308">
      <formula>AND(L23&lt;&gt;"",YEAR($L23)=2019)</formula>
    </cfRule>
    <cfRule type="expression" dxfId="2385" priority="309">
      <formula>AND(L23&lt;&gt;"",YEAR($L23)=2018)</formula>
    </cfRule>
  </conditionalFormatting>
  <conditionalFormatting sqref="L27">
    <cfRule type="expression" dxfId="2384" priority="121">
      <formula>AND(L27&gt;=TODAY(),L27&lt;=TODAY()+2)</formula>
    </cfRule>
    <cfRule type="expression" dxfId="2383" priority="169">
      <formula>AND(TODAY()&gt;=$P$22+6,TODAY()&lt;=$L$27-2)</formula>
    </cfRule>
  </conditionalFormatting>
  <conditionalFormatting sqref="P19">
    <cfRule type="timePeriod" dxfId="2382" priority="304" timePeriod="today">
      <formula>FLOOR(P19,1)=TODAY()</formula>
    </cfRule>
  </conditionalFormatting>
  <conditionalFormatting sqref="P19:Q19">
    <cfRule type="expression" dxfId="2381" priority="302">
      <formula>$L20&lt;&gt;""</formula>
    </cfRule>
    <cfRule type="expression" dxfId="2380" priority="303">
      <formula>AND(P19="",L19&lt;&gt;"",L19&lt;=TODAY())</formula>
    </cfRule>
  </conditionalFormatting>
  <conditionalFormatting sqref="P22:Q22">
    <cfRule type="expression" dxfId="2379" priority="298">
      <formula>(M21+O21+Q21)=O20</formula>
    </cfRule>
    <cfRule type="expression" dxfId="2378" priority="299">
      <formula>AND(P22="",M22&lt;&gt;"",M22&lt;=TODAY())</formula>
    </cfRule>
    <cfRule type="notContainsBlanks" dxfId="2377" priority="300">
      <formula>LEN(TRIM(P22))&gt;0</formula>
    </cfRule>
    <cfRule type="expression" dxfId="2376" priority="301">
      <formula>M22=TODAY()</formula>
    </cfRule>
  </conditionalFormatting>
  <conditionalFormatting sqref="Q27">
    <cfRule type="cellIs" dxfId="2375" priority="296" operator="lessThan">
      <formula>1</formula>
    </cfRule>
  </conditionalFormatting>
  <conditionalFormatting sqref="Q27">
    <cfRule type="expression" dxfId="2374" priority="297">
      <formula>IF(AND(M26="",O26="",Q26="",(L23:Q23)=""),"",IF(M26+O26+Q26&lt;&gt;SUM(L23:Q23),O27&lt;=TODAY()))</formula>
    </cfRule>
  </conditionalFormatting>
  <conditionalFormatting sqref="D6:I15">
    <cfRule type="expression" dxfId="2373" priority="201">
      <formula>AND(($E$14+$G$14+$I$14)&lt;&gt;"",COUNTA($D$11:$I$11)&gt;0,COUNTA($D$11:$I$11)=($E$14+$G$14+$I$14))</formula>
    </cfRule>
  </conditionalFormatting>
  <conditionalFormatting sqref="D18:I27">
    <cfRule type="expression" dxfId="2372" priority="148">
      <formula>AND(($E$26+$G$26+$I$26)&lt;&gt;"",COUNTA($D$23:$I$23)&gt;0,COUNTA($D$23:$I$23)=($E$26+$G$26+$I$26))</formula>
    </cfRule>
  </conditionalFormatting>
  <conditionalFormatting sqref="L12:Q12">
    <cfRule type="timePeriod" dxfId="2371" priority="134" timePeriod="tomorrow">
      <formula>FLOOR(L12,1)=TODAY()+1</formula>
    </cfRule>
    <cfRule type="expression" dxfId="2370" priority="136">
      <formula>L$12&lt;=TODAY()</formula>
    </cfRule>
  </conditionalFormatting>
  <conditionalFormatting sqref="L12:Q12">
    <cfRule type="expression" dxfId="2369" priority="91">
      <formula>L$13&lt;&gt;""</formula>
    </cfRule>
  </conditionalFormatting>
  <conditionalFormatting sqref="L6:Q15">
    <cfRule type="expression" dxfId="2368" priority="150">
      <formula>AND(($M$14+$O$14+$Q$14)&lt;&gt;"",COUNTA($L$11:$Q$11)&gt;0,COUNTA($L$11:$Q$11)=($M$14+$O$14+$Q$14))</formula>
    </cfRule>
  </conditionalFormatting>
  <conditionalFormatting sqref="L24:Q24">
    <cfRule type="expression" dxfId="2367" priority="123">
      <formula>L$24&lt;=TODAY()</formula>
    </cfRule>
    <cfRule type="timePeriod" dxfId="2366" priority="160" timePeriod="tomorrow">
      <formula>FLOOR(L24,1)=TODAY()+1</formula>
    </cfRule>
  </conditionalFormatting>
  <conditionalFormatting sqref="L24:Q24">
    <cfRule type="expression" dxfId="2365" priority="85">
      <formula>L$25&lt;&gt;""</formula>
    </cfRule>
  </conditionalFormatting>
  <conditionalFormatting sqref="L18:Q27">
    <cfRule type="expression" dxfId="2364" priority="146">
      <formula>AND(($M$26+$O$26+$Q$26)&lt;&gt;"",COUNTA($L$23:$Q$23)&gt;0,COUNTA($L$23:$Q$23)=($M$26+$O$26+$Q$26))</formula>
    </cfRule>
  </conditionalFormatting>
  <conditionalFormatting sqref="D6:I10">
    <cfRule type="expression" dxfId="2363" priority="144">
      <formula>AND($E$9&lt;&gt;"",$G$9&lt;&gt;"",$I$9&lt;&gt;"",$G$8&lt;&gt;"",$E$9+$G$9+$I$9=$G$8)</formula>
    </cfRule>
  </conditionalFormatting>
  <conditionalFormatting sqref="D18:I22">
    <cfRule type="expression" dxfId="2362" priority="141">
      <formula>AND($E$21&lt;&gt;"",$G$21&lt;&gt;"",$I$21&lt;&gt;"",$G$20&lt;&gt;"",$E$21+$G$21+$I$21=$G$20)</formula>
    </cfRule>
  </conditionalFormatting>
  <conditionalFormatting sqref="L6:Q10">
    <cfRule type="expression" dxfId="2361" priority="143">
      <formula>AND($M$9&lt;&gt;"",$O$9&lt;&gt;"",$Q$9&lt;&gt;"",$O$8&lt;&gt;"",$M$9+$O$9+$Q$9=$O$8)</formula>
    </cfRule>
  </conditionalFormatting>
  <conditionalFormatting sqref="L18:Q22">
    <cfRule type="expression" dxfId="2360" priority="139">
      <formula>AND($M$21&lt;&gt;"",$O$21&lt;&gt;"",$Q$21&lt;&gt;"",$O$20&lt;&gt;"",$M$21+$O$21+$Q$21=$O$20)</formula>
    </cfRule>
  </conditionalFormatting>
  <conditionalFormatting sqref="M5:N5">
    <cfRule type="expression" dxfId="2359" priority="78">
      <formula>$M$5&lt;&gt;""</formula>
    </cfRule>
    <cfRule type="expression" dxfId="2358" priority="83">
      <formula>OR(D27&lt;=TODAY()-2,Q5&lt;=TODAY()-2)</formula>
    </cfRule>
    <cfRule type="expression" dxfId="2357" priority="280">
      <formula>$M$4&lt;&gt;""</formula>
    </cfRule>
    <cfRule type="expression" dxfId="2356" priority="282">
      <formula>OR($E$21+$G$21+$I$21=$I$20,$E$26+$G$26+$I$26=$I$20,TODAY()&gt;=$D$27-2)</formula>
    </cfRule>
  </conditionalFormatting>
  <conditionalFormatting sqref="D6">
    <cfRule type="expression" dxfId="2355" priority="217">
      <formula>$D$6&lt;&gt;""</formula>
    </cfRule>
    <cfRule type="expression" dxfId="2354" priority="249">
      <formula>$I$5&lt;&gt;""</formula>
    </cfRule>
    <cfRule type="expression" dxfId="2353" priority="375">
      <formula>$D7=TODAY()</formula>
    </cfRule>
  </conditionalFormatting>
  <conditionalFormatting sqref="L6">
    <cfRule type="expression" dxfId="2352" priority="214">
      <formula>$L6&lt;&gt;""</formula>
    </cfRule>
    <cfRule type="expression" dxfId="2351" priority="244">
      <formula>$Q$4&lt;&gt;""</formula>
    </cfRule>
    <cfRule type="expression" dxfId="2350" priority="346">
      <formula>$L$7=TODAY()</formula>
    </cfRule>
  </conditionalFormatting>
  <conditionalFormatting sqref="D18">
    <cfRule type="expression" dxfId="2349" priority="265">
      <formula>$D$18&lt;&gt;""</formula>
    </cfRule>
    <cfRule type="expression" dxfId="2348" priority="357">
      <formula>$I16&lt;&gt;""</formula>
    </cfRule>
  </conditionalFormatting>
  <conditionalFormatting sqref="L18">
    <cfRule type="expression" dxfId="2347" priority="213">
      <formula>$L18&lt;&gt;""</formula>
    </cfRule>
    <cfRule type="expression" dxfId="2346" priority="231">
      <formula>$Q$16&lt;&gt;""</formula>
    </cfRule>
    <cfRule type="expression" dxfId="2345" priority="320">
      <formula>$L$19=TODAY()</formula>
    </cfRule>
  </conditionalFormatting>
  <conditionalFormatting sqref="E5">
    <cfRule type="expression" dxfId="2344" priority="271">
      <formula>$E5&lt;&gt;""</formula>
    </cfRule>
    <cfRule type="expression" dxfId="2343" priority="281">
      <formula>$E$4&lt;&gt;""</formula>
    </cfRule>
  </conditionalFormatting>
  <conditionalFormatting sqref="M6:Q6">
    <cfRule type="expression" dxfId="2342" priority="180">
      <formula>AND($P$7="",L6&lt;&gt;"",M6="")</formula>
    </cfRule>
  </conditionalFormatting>
  <conditionalFormatting sqref="D11">
    <cfRule type="expression" dxfId="2341" priority="102">
      <formula>IF($I8&gt;=1,$H$10,"")</formula>
    </cfRule>
  </conditionalFormatting>
  <conditionalFormatting sqref="E11">
    <cfRule type="expression" dxfId="2340" priority="111">
      <formula>IF($I$8&gt;=2,$H$10,"")</formula>
    </cfRule>
    <cfRule type="expression" dxfId="2339" priority="191">
      <formula>$E11&lt;&gt;""</formula>
    </cfRule>
  </conditionalFormatting>
  <conditionalFormatting sqref="F11">
    <cfRule type="expression" dxfId="2338" priority="157">
      <formula>IF($I$8&gt;=3,$H$10,"")</formula>
    </cfRule>
    <cfRule type="expression" dxfId="2337" priority="197">
      <formula>$F$11&lt;&gt;""</formula>
    </cfRule>
  </conditionalFormatting>
  <conditionalFormatting sqref="G11">
    <cfRule type="expression" dxfId="2336" priority="187">
      <formula>IF($I$8&gt;=4,$H$10,"")</formula>
    </cfRule>
    <cfRule type="expression" dxfId="2335" priority="202">
      <formula>$G$11&lt;&gt;""</formula>
    </cfRule>
  </conditionalFormatting>
  <conditionalFormatting sqref="H11">
    <cfRule type="expression" dxfId="2334" priority="188">
      <formula>IF($I$8&gt;=5,$H$10,"")</formula>
    </cfRule>
    <cfRule type="expression" dxfId="2333" priority="203">
      <formula>$H$11&lt;&gt;""</formula>
    </cfRule>
  </conditionalFormatting>
  <conditionalFormatting sqref="I11">
    <cfRule type="expression" dxfId="2332" priority="189">
      <formula>IF($I$8&gt;=6,$H$10,"")</formula>
    </cfRule>
    <cfRule type="expression" dxfId="2331" priority="204">
      <formula>$I$11&lt;&gt;""</formula>
    </cfRule>
  </conditionalFormatting>
  <conditionalFormatting sqref="D23">
    <cfRule type="expression" dxfId="2330" priority="149">
      <formula>IF($I$20&gt;=1,$H$22,"")</formula>
    </cfRule>
  </conditionalFormatting>
  <conditionalFormatting sqref="E23">
    <cfRule type="expression" dxfId="2329" priority="183">
      <formula>IF($I$20&gt;=2,$H$22,"")</formula>
    </cfRule>
    <cfRule type="expression" dxfId="2328" priority="186">
      <formula>$E$23&lt;&gt;""</formula>
    </cfRule>
  </conditionalFormatting>
  <conditionalFormatting sqref="F23">
    <cfRule type="expression" dxfId="2327" priority="182">
      <formula>IF($I$20&gt;=3,$H$22,"")</formula>
    </cfRule>
    <cfRule type="expression" dxfId="2326" priority="192">
      <formula>$F$23&lt;&gt;""</formula>
    </cfRule>
  </conditionalFormatting>
  <conditionalFormatting sqref="G23">
    <cfRule type="expression" dxfId="2325" priority="181">
      <formula>IF($I$20&gt;=4,$H$22,"")</formula>
    </cfRule>
    <cfRule type="expression" dxfId="2324" priority="193">
      <formula>$G$23&lt;&gt;""</formula>
    </cfRule>
  </conditionalFormatting>
  <conditionalFormatting sqref="H23">
    <cfRule type="expression" dxfId="2323" priority="155">
      <formula>IF($I$20&gt;=5,$H$22,"")</formula>
    </cfRule>
    <cfRule type="expression" dxfId="2322" priority="194">
      <formula>$H$23&lt;&gt;""</formula>
    </cfRule>
  </conditionalFormatting>
  <conditionalFormatting sqref="I23">
    <cfRule type="expression" dxfId="2321" priority="96">
      <formula>IF($I$20&gt;=6,$H$22,"")</formula>
    </cfRule>
    <cfRule type="expression" dxfId="2320" priority="195">
      <formula>$I$23&lt;&gt;""</formula>
    </cfRule>
  </conditionalFormatting>
  <conditionalFormatting sqref="L11">
    <cfRule type="expression" dxfId="2319" priority="151">
      <formula>IF($Q8&gt;=1,$P$10,"")</formula>
    </cfRule>
  </conditionalFormatting>
  <conditionalFormatting sqref="M11">
    <cfRule type="expression" dxfId="2318" priority="90">
      <formula>IF($Q$8&gt;=2,$P$10,"")</formula>
    </cfRule>
    <cfRule type="expression" dxfId="2317" priority="175">
      <formula>$M$11&lt;&gt;""</formula>
    </cfRule>
  </conditionalFormatting>
  <conditionalFormatting sqref="N11">
    <cfRule type="expression" dxfId="2316" priority="156">
      <formula>IF($Q$8&gt;=3,$P$10,"")</formula>
    </cfRule>
    <cfRule type="expression" dxfId="2315" priority="176">
      <formula>$N$11&lt;&gt;""</formula>
    </cfRule>
  </conditionalFormatting>
  <conditionalFormatting sqref="O11">
    <cfRule type="expression" dxfId="2314" priority="172">
      <formula>IF($Q$8&gt;=4,$P$10,"")</formula>
    </cfRule>
    <cfRule type="expression" dxfId="2313" priority="177">
      <formula>$O$11&lt;&gt;""</formula>
    </cfRule>
  </conditionalFormatting>
  <conditionalFormatting sqref="P11">
    <cfRule type="expression" dxfId="2312" priority="171">
      <formula>IF($Q$8&gt;=5,$P$10,"")</formula>
    </cfRule>
    <cfRule type="expression" dxfId="2311" priority="178">
      <formula>$P$11&lt;&gt;""</formula>
    </cfRule>
  </conditionalFormatting>
  <conditionalFormatting sqref="Q11">
    <cfRule type="expression" dxfId="2310" priority="170">
      <formula>IF($Q$8&gt;=6,$P$10,"")</formula>
    </cfRule>
    <cfRule type="expression" dxfId="2309" priority="179">
      <formula>$Q$11&lt;&gt;""</formula>
    </cfRule>
  </conditionalFormatting>
  <conditionalFormatting sqref="L23">
    <cfRule type="expression" dxfId="2308" priority="161">
      <formula>IF($Q$20&gt;=1,$P$22,"")</formula>
    </cfRule>
  </conditionalFormatting>
  <conditionalFormatting sqref="M23">
    <cfRule type="expression" dxfId="2307" priority="84">
      <formula>IF($Q$20&gt;=2,$P$22,"")</formula>
    </cfRule>
    <cfRule type="expression" dxfId="2306" priority="162">
      <formula>$M$23&lt;&gt;""</formula>
    </cfRule>
  </conditionalFormatting>
  <conditionalFormatting sqref="N23">
    <cfRule type="expression" dxfId="2305" priority="159">
      <formula>IF($Q$20&gt;=3,$P$22,"")</formula>
    </cfRule>
    <cfRule type="expression" dxfId="2304" priority="163">
      <formula>$N$23&lt;&gt;""</formula>
    </cfRule>
  </conditionalFormatting>
  <conditionalFormatting sqref="O23">
    <cfRule type="expression" dxfId="2303" priority="158">
      <formula>IF($Q$20&gt;=4,$P$22,"")</formula>
    </cfRule>
    <cfRule type="expression" dxfId="2302" priority="164">
      <formula>$O$23&lt;&gt;""</formula>
    </cfRule>
  </conditionalFormatting>
  <conditionalFormatting sqref="P23">
    <cfRule type="expression" dxfId="2301" priority="154">
      <formula>IF($Q$20&gt;=5,$P$22,"")</formula>
    </cfRule>
    <cfRule type="expression" dxfId="2300" priority="165">
      <formula>$P$23&lt;&gt;""</formula>
    </cfRule>
  </conditionalFormatting>
  <conditionalFormatting sqref="Q23">
    <cfRule type="expression" dxfId="2299" priority="117">
      <formula>IF($Q$20&gt;=6,$P$22,"")</formula>
    </cfRule>
    <cfRule type="expression" dxfId="2298" priority="166">
      <formula>$Q$23&lt;&gt;""</formula>
    </cfRule>
  </conditionalFormatting>
  <conditionalFormatting sqref="D11:I11">
    <cfRule type="expression" dxfId="2297" priority="59">
      <formula>D$11&lt;&gt;""</formula>
    </cfRule>
    <cfRule type="expression" dxfId="2296" priority="190">
      <formula>$H$10&lt;=TODAY()-2</formula>
    </cfRule>
  </conditionalFormatting>
  <conditionalFormatting sqref="L11:Q11">
    <cfRule type="expression" dxfId="2295" priority="58">
      <formula>L$11&lt;&gt;""</formula>
    </cfRule>
    <cfRule type="expression" dxfId="2294" priority="174">
      <formula>$P$10&lt;=TODAY()-2</formula>
    </cfRule>
  </conditionalFormatting>
  <conditionalFormatting sqref="D23:I23">
    <cfRule type="expression" dxfId="2293" priority="57">
      <formula>D$23&lt;&gt;""</formula>
    </cfRule>
    <cfRule type="expression" dxfId="2292" priority="185">
      <formula>$H$22&lt;=TODAY()-2</formula>
    </cfRule>
  </conditionalFormatting>
  <conditionalFormatting sqref="L23:Q23">
    <cfRule type="expression" dxfId="2291" priority="56">
      <formula>L$23&lt;&gt;""</formula>
    </cfRule>
    <cfRule type="expression" dxfId="2290" priority="167">
      <formula>$P$22&lt;=TODAY()-2</formula>
    </cfRule>
  </conditionalFormatting>
  <conditionalFormatting sqref="E6:I6">
    <cfRule type="expression" dxfId="2289" priority="212">
      <formula>AND($H$7="",D6&lt;&gt;"",E6="")</formula>
    </cfRule>
  </conditionalFormatting>
  <conditionalFormatting sqref="E18:I18">
    <cfRule type="expression" dxfId="2288" priority="209">
      <formula>AND($H$19="",D18&lt;&gt;"",E18="")</formula>
    </cfRule>
  </conditionalFormatting>
  <conditionalFormatting sqref="M18:Q18">
    <cfRule type="expression" dxfId="2287" priority="207">
      <formula>AND($P$19="",L18&lt;&gt;"",M18="")</formula>
    </cfRule>
  </conditionalFormatting>
  <conditionalFormatting sqref="M12">
    <cfRule type="expression" dxfId="2286" priority="232">
      <formula>AND(TODAY()&gt;=$M$11,TODAY()&lt;=$M$12-1)</formula>
    </cfRule>
  </conditionalFormatting>
  <conditionalFormatting sqref="L12">
    <cfRule type="expression" dxfId="2285" priority="292">
      <formula>AND(TODAY()&gt;=$L$11,TODAY()&lt;=$L$12-1)</formula>
    </cfRule>
  </conditionalFormatting>
  <conditionalFormatting sqref="N12">
    <cfRule type="expression" dxfId="2284" priority="95">
      <formula>$N$12&lt;=TODAY()</formula>
    </cfRule>
    <cfRule type="expression" dxfId="2283" priority="210">
      <formula>AND(TODAY()&gt;=$N$11,TODAY()&lt;=$N$12-1)</formula>
    </cfRule>
  </conditionalFormatting>
  <conditionalFormatting sqref="O12">
    <cfRule type="expression" dxfId="2282" priority="94">
      <formula>$O$12&lt;=TODAY()</formula>
    </cfRule>
    <cfRule type="expression" dxfId="2281" priority="142">
      <formula>AND(TODAY()&gt;=$O$11,TODAY()&lt;=$O$12-1)</formula>
    </cfRule>
  </conditionalFormatting>
  <conditionalFormatting sqref="P12">
    <cfRule type="expression" dxfId="2280" priority="93">
      <formula>$P12&lt;=TODAY()</formula>
    </cfRule>
    <cfRule type="expression" dxfId="2279" priority="137">
      <formula>AND(TODAY()&gt;=$P$11,TODAY()&lt;=$P$12-1)</formula>
    </cfRule>
  </conditionalFormatting>
  <conditionalFormatting sqref="Q12">
    <cfRule type="expression" dxfId="2278" priority="92">
      <formula>$Q$12&lt;=TODAY()</formula>
    </cfRule>
    <cfRule type="expression" dxfId="2277" priority="135">
      <formula>AND(TODAY()&gt;=$Q$11,TODAY()&lt;=$Q$12-1)</formula>
    </cfRule>
  </conditionalFormatting>
  <conditionalFormatting sqref="D24">
    <cfRule type="expression" dxfId="2276" priority="362">
      <formula>AND(TODAY()&gt;=D23,TODAY()&lt;=D24-1)</formula>
    </cfRule>
  </conditionalFormatting>
  <conditionalFormatting sqref="E24">
    <cfRule type="expression" dxfId="2275" priority="130">
      <formula>$E$24&lt;=TODAY()</formula>
    </cfRule>
    <cfRule type="expression" dxfId="2274" priority="250">
      <formula>AND(TODAY()&gt;=$E$23,TODAY()&lt;=$E$24-1)</formula>
    </cfRule>
  </conditionalFormatting>
  <conditionalFormatting sqref="F24">
    <cfRule type="expression" dxfId="2273" priority="101">
      <formula>$F$24&lt;=TODAY()</formula>
    </cfRule>
    <cfRule type="expression" dxfId="2272" priority="211">
      <formula>AND(TODAY()&gt;=$F$23,TODAY()&lt;=$F$24-1)</formula>
    </cfRule>
  </conditionalFormatting>
  <conditionalFormatting sqref="G24">
    <cfRule type="expression" dxfId="2271" priority="100">
      <formula>$G$24&lt;=TODAY()</formula>
    </cfRule>
    <cfRule type="expression" dxfId="2270" priority="140">
      <formula>AND(TODAY()&gt;=$G$23,TODAY()&lt;=$G$24-1)</formula>
    </cfRule>
  </conditionalFormatting>
  <conditionalFormatting sqref="H24">
    <cfRule type="expression" dxfId="2269" priority="99">
      <formula>$H$24&lt;=TODAY()</formula>
    </cfRule>
    <cfRule type="expression" dxfId="2268" priority="131">
      <formula>AND(TODAY()&gt;=$H$23,TODAY()&lt;=$H$24-1)</formula>
    </cfRule>
  </conditionalFormatting>
  <conditionalFormatting sqref="I24">
    <cfRule type="expression" dxfId="2267" priority="98">
      <formula>$I$24&lt;=TODAY()</formula>
    </cfRule>
    <cfRule type="expression" dxfId="2266" priority="128">
      <formula>AND(TODAY()&gt;=$I$23,TODAY()&lt;=$I$24-1)</formula>
    </cfRule>
  </conditionalFormatting>
  <conditionalFormatting sqref="L24">
    <cfRule type="expression" dxfId="2265" priority="289">
      <formula>AND(TODAY()&gt;=$L$23,TODAY()&lt;=$L$24-1)</formula>
    </cfRule>
  </conditionalFormatting>
  <conditionalFormatting sqref="M24">
    <cfRule type="expression" dxfId="2264" priority="122">
      <formula>$M$24&lt;=TODAY()</formula>
    </cfRule>
    <cfRule type="expression" dxfId="2263" priority="219">
      <formula>AND(TODAY()&gt;=$M$23,TODAY()&lt;=$M$24-1)</formula>
    </cfRule>
  </conditionalFormatting>
  <conditionalFormatting sqref="N24">
    <cfRule type="expression" dxfId="2262" priority="89">
      <formula>$N$24&lt;=TODAY()</formula>
    </cfRule>
    <cfRule type="expression" dxfId="2261" priority="138">
      <formula>AND(TODAY()&gt;=$N$23,TODAY()&lt;=$N$24-1)</formula>
    </cfRule>
  </conditionalFormatting>
  <conditionalFormatting sqref="O24">
    <cfRule type="expression" dxfId="2260" priority="88">
      <formula>$O$24&lt;=TODAY()</formula>
    </cfRule>
    <cfRule type="expression" dxfId="2259" priority="126">
      <formula>AND(TODAY()&gt;=$O$23,TODAY()&lt;=$O$24-1)</formula>
    </cfRule>
  </conditionalFormatting>
  <conditionalFormatting sqref="P24">
    <cfRule type="expression" dxfId="2258" priority="87">
      <formula>$P$24&lt;=TODAY()</formula>
    </cfRule>
    <cfRule type="expression" dxfId="2257" priority="125">
      <formula>AND(TODAY()&gt;=$P$23,TODAY()&lt;=$P$24-1)</formula>
    </cfRule>
  </conditionalFormatting>
  <conditionalFormatting sqref="Q24">
    <cfRule type="expression" dxfId="2256" priority="86">
      <formula>$Q$24&lt;=TODAY()</formula>
    </cfRule>
    <cfRule type="expression" dxfId="2255" priority="124">
      <formula>AND(TODAY()&gt;=$Q$23,TODAY()&lt;=$Q$24-1)</formula>
    </cfRule>
  </conditionalFormatting>
  <conditionalFormatting sqref="G15">
    <cfRule type="expression" dxfId="2254" priority="112">
      <formula>$G$15=TODAY()</formula>
    </cfRule>
    <cfRule type="expression" dxfId="2253" priority="113">
      <formula>AND(TODAY()&gt;=D15,TODAY()&lt;=G15)</formula>
    </cfRule>
  </conditionalFormatting>
  <conditionalFormatting sqref="G27">
    <cfRule type="expression" dxfId="2252" priority="109">
      <formula>$G$27=TODAY()</formula>
    </cfRule>
    <cfRule type="expression" dxfId="2251" priority="116">
      <formula>AND(TODAY()&gt;=$D$27,TODAY()&lt;=$G$27)</formula>
    </cfRule>
  </conditionalFormatting>
  <conditionalFormatting sqref="O15">
    <cfRule type="expression" dxfId="2250" priority="110">
      <formula>$O$15=TODAY()</formula>
    </cfRule>
    <cfRule type="expression" dxfId="2249" priority="115">
      <formula>AND(TODAY()&gt;=L15,TODAY()&lt;=O15)</formula>
    </cfRule>
  </conditionalFormatting>
  <conditionalFormatting sqref="O27">
    <cfRule type="expression" dxfId="2248" priority="108">
      <formula>$O$27=TODAY()</formula>
    </cfRule>
    <cfRule type="expression" dxfId="2247" priority="114">
      <formula>AND(TODAY()&gt;=$L$27,AUJOURDHUI&lt;=$O$27)</formula>
    </cfRule>
  </conditionalFormatting>
  <conditionalFormatting sqref="D12">
    <cfRule type="expression" dxfId="2246" priority="218">
      <formula>AND(TODAY()&gt;=D11,TODAY()&lt;=D12-1)</formula>
    </cfRule>
  </conditionalFormatting>
  <conditionalFormatting sqref="E12">
    <cfRule type="expression" dxfId="2245" priority="245">
      <formula>AND(TODAY()&gt;=$E$11,TODAY()&lt;=$E$12-1)</formula>
    </cfRule>
  </conditionalFormatting>
  <conditionalFormatting sqref="F12">
    <cfRule type="expression" dxfId="2244" priority="389">
      <formula>AND(TODAY()&gt;=$F$11,TODAY()&lt;=$F$12-1)</formula>
    </cfRule>
  </conditionalFormatting>
  <conditionalFormatting sqref="G12">
    <cfRule type="expression" dxfId="2243" priority="152">
      <formula>AND(TODAY()&gt;=$G$11,TODAY()&lt;=$G$12-1)</formula>
    </cfRule>
  </conditionalFormatting>
  <conditionalFormatting sqref="H12">
    <cfRule type="expression" dxfId="2242" priority="107">
      <formula>AND(TODAY()&gt;=$H$11,TODAY()&lt;=$H$12-1)</formula>
    </cfRule>
  </conditionalFormatting>
  <conditionalFormatting sqref="I12">
    <cfRule type="expression" dxfId="2241" priority="106">
      <formula>AND(TODAY()&gt;=$I$11,TODAY()&lt;=$I$12-1)</formula>
    </cfRule>
  </conditionalFormatting>
  <conditionalFormatting sqref="E4:F4">
    <cfRule type="expression" dxfId="2240" priority="81">
      <formula>$E$4&lt;&gt;""</formula>
    </cfRule>
    <cfRule type="expression" dxfId="2239" priority="82">
      <formula>$E$4=""</formula>
    </cfRule>
  </conditionalFormatting>
  <conditionalFormatting sqref="M4:N4">
    <cfRule type="expression" dxfId="2238" priority="60">
      <formula>$M$4&lt;&gt;""</formula>
    </cfRule>
    <cfRule type="expression" dxfId="2237" priority="77">
      <formula>Q4=TODAY()</formula>
    </cfRule>
    <cfRule type="expression" dxfId="2236" priority="79">
      <formula>OR(D27&lt;=TODAY()-2,Q5&lt;=TODAY()-2)</formula>
    </cfRule>
    <cfRule type="expression" dxfId="2235" priority="80">
      <formula>OR($E$21+$G$21+$I$21=$I$20,$E$26+$G$26+$I$26=$I$20,TODAY()&gt;=$D$27-2)</formula>
    </cfRule>
  </conditionalFormatting>
  <conditionalFormatting sqref="M17:N17">
    <cfRule type="expression" dxfId="2234" priority="67">
      <formula>$M$17&lt;&gt;""</formula>
    </cfRule>
    <cfRule type="expression" dxfId="2233" priority="72">
      <formula>OR(L15&lt;=TODAY()-2,Q17&lt;=TODAY()-2)</formula>
    </cfRule>
    <cfRule type="expression" dxfId="2232" priority="74">
      <formula>$M$16&lt;&gt;""</formula>
    </cfRule>
    <cfRule type="expression" dxfId="2231" priority="76">
      <formula>OR($M$9+$O$9+$Q$9=$Q$8,$M$14+$O$14+$Q$14=$Q$8,TODAY()&gt;=$L$15-2)</formula>
    </cfRule>
  </conditionalFormatting>
  <conditionalFormatting sqref="E17">
    <cfRule type="expression" dxfId="2230" priority="63">
      <formula>$E17&lt;&gt;""</formula>
    </cfRule>
    <cfRule type="expression" dxfId="2229" priority="75">
      <formula>$E$16&lt;&gt;""</formula>
    </cfRule>
  </conditionalFormatting>
  <conditionalFormatting sqref="E16:F16">
    <cfRule type="expression" dxfId="2228" priority="62">
      <formula>E16&lt;&gt;""</formula>
    </cfRule>
    <cfRule type="expression" dxfId="2227" priority="65">
      <formula>OR($E$9+$G$9+$I$9=$G$8,$E$14+$G$14+$I$14=$I$8,TODAY()&gt;=$D$15-2)</formula>
    </cfRule>
    <cfRule type="expression" dxfId="2226" priority="70">
      <formula>$I$16=TODAY()</formula>
    </cfRule>
    <cfRule type="expression" dxfId="2225" priority="71">
      <formula>OR(D15&lt;=TODAY()-2,I17&lt;=TODAY()-2)</formula>
    </cfRule>
  </conditionalFormatting>
  <conditionalFormatting sqref="M16:N16">
    <cfRule type="expression" dxfId="2224" priority="61">
      <formula>$M$16&lt;&gt;""</formula>
    </cfRule>
    <cfRule type="expression" dxfId="2223" priority="66">
      <formula>Q16=TODAY()</formula>
    </cfRule>
    <cfRule type="expression" dxfId="2222" priority="68">
      <formula>OR(L15&lt;=TODAY()-2,Q17&lt;=TODAY()-2)</formula>
    </cfRule>
    <cfRule type="expression" dxfId="2221" priority="69">
      <formula>OR($M$9+$O$9+$Q$9=$Q$8,$M$14+$O$14+$Q$14=$Q$8,TODAY()&gt;=$L$27-2)</formula>
    </cfRule>
  </conditionalFormatting>
  <conditionalFormatting sqref="E17:F17">
    <cfRule type="expression" dxfId="2220" priority="64">
      <formula>OR(D15&lt;=TODAY()-2,I17&lt;=TODAY()-2)</formula>
    </cfRule>
    <cfRule type="expression" dxfId="2219" priority="73">
      <formula>OR($E$9+$G$9+$I$9=$I$8,$E$14+$G$14+$I$14=$I$8,TODAY()&gt;=$D$15-2)</formula>
    </cfRule>
  </conditionalFormatting>
  <conditionalFormatting sqref="Q4:Q5">
    <cfRule type="expression" dxfId="2218" priority="46">
      <formula>AND($Q$5&lt;&gt;"",TODAY()&gt;=$Q$5,$Q4="")</formula>
    </cfRule>
    <cfRule type="timePeriod" dxfId="2217" priority="53" timePeriod="tomorrow">
      <formula>FLOOR(Q4,1)=TODAY()+1</formula>
    </cfRule>
  </conditionalFormatting>
  <conditionalFormatting sqref="I16:I17">
    <cfRule type="expression" dxfId="2216" priority="44">
      <formula>AND($I$17&lt;&gt;"",TODAY()&gt;=$I$17,I16="")</formula>
    </cfRule>
    <cfRule type="timePeriod" dxfId="2215" priority="55" timePeriod="tomorrow">
      <formula>FLOOR(I16,1)=TODAY()+1</formula>
    </cfRule>
  </conditionalFormatting>
  <conditionalFormatting sqref="I4">
    <cfRule type="expression" dxfId="2214" priority="39">
      <formula>$I$5&lt;&gt;""</formula>
    </cfRule>
    <cfRule type="expression" dxfId="2213" priority="40">
      <formula>$I$5&lt;&gt;""</formula>
    </cfRule>
  </conditionalFormatting>
  <conditionalFormatting sqref="Q16:Q17">
    <cfRule type="expression" dxfId="2212" priority="50">
      <formula>AND($Q$17&lt;&gt;"",TODAY()&gt;=$Q$17,$Q16="")</formula>
    </cfRule>
    <cfRule type="timePeriod" dxfId="2211" priority="51" timePeriod="tomorrow">
      <formula>FLOOR(Q16,1)=TODAY()+1</formula>
    </cfRule>
  </conditionalFormatting>
  <conditionalFormatting sqref="I30">
    <cfRule type="cellIs" dxfId="2210" priority="3" operator="lessThan">
      <formula>1</formula>
    </cfRule>
  </conditionalFormatting>
  <conditionalFormatting sqref="G32:H33">
    <cfRule type="timePeriod" dxfId="2209" priority="12" timePeriod="today">
      <formula>FLOOR(G32,1)=TODAY()</formula>
    </cfRule>
  </conditionalFormatting>
  <conditionalFormatting sqref="Q30">
    <cfRule type="cellIs" dxfId="2208" priority="7" operator="lessThan">
      <formula>1</formula>
    </cfRule>
    <cfRule type="expression" dxfId="2207" priority="11">
      <formula>M30</formula>
    </cfRule>
  </conditionalFormatting>
  <conditionalFormatting sqref="O32:P32">
    <cfRule type="timePeriod" dxfId="2206" priority="10" timePeriod="today">
      <formula>FLOOR(O32,1)=TODAY()</formula>
    </cfRule>
  </conditionalFormatting>
  <conditionalFormatting sqref="O33:P33">
    <cfRule type="timePeriod" dxfId="2205" priority="9" timePeriod="today">
      <formula>FLOOR(O33,1)=TODAY()</formula>
    </cfRule>
  </conditionalFormatting>
  <conditionalFormatting sqref="Q29">
    <cfRule type="cellIs" dxfId="2204" priority="8" operator="lessThan">
      <formula>1</formula>
    </cfRule>
  </conditionalFormatting>
  <conditionalFormatting sqref="Q32">
    <cfRule type="cellIs" dxfId="2203" priority="6" operator="lessThan">
      <formula>1</formula>
    </cfRule>
  </conditionalFormatting>
  <conditionalFormatting sqref="Q33">
    <cfRule type="cellIs" dxfId="2202" priority="5" operator="lessThan">
      <formula>1</formula>
    </cfRule>
  </conditionalFormatting>
  <conditionalFormatting sqref="I29">
    <cfRule type="cellIs" dxfId="2201" priority="4" operator="lessThan">
      <formula>1</formula>
    </cfRule>
  </conditionalFormatting>
  <conditionalFormatting sqref="I32">
    <cfRule type="cellIs" dxfId="2200" priority="2" operator="lessThan">
      <formula>1</formula>
    </cfRule>
  </conditionalFormatting>
  <conditionalFormatting sqref="I33">
    <cfRule type="cellIs" dxfId="2199" priority="1" operator="lessThan">
      <formula>1</formula>
    </cfRule>
  </conditionalFormatting>
  <dataValidations count="2">
    <dataValidation type="list" allowBlank="1" showInputMessage="1" showErrorMessage="1" sqref="E5:F5 M5:N5 E17:F17 M17:N17" xr:uid="{110DCF92-3488-4B00-8825-2D1330BA4591}">
      <formula1>Mâles</formula1>
    </dataValidation>
    <dataValidation type="list" allowBlank="1" showInputMessage="1" showErrorMessage="1" sqref="E4:F4 M4:N4 E16:F16 M16:N16" xr:uid="{B74017BF-378D-4CDC-AE9F-0F67244B958D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210F5FC-7F46-48E4-9B74-7DE3086C675F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4561A948-3C1D-4BC8-88EA-DB825625B6EE}">
          <x14:formula1>
            <xm:f>Liste!$F$2:$F$6</xm:f>
          </x14:formula1>
          <xm:sqref>H9 P9 P21 H21</xm:sqref>
        </x14:dataValidation>
        <x14:dataValidation type="list" allowBlank="1" showInputMessage="1" showErrorMessage="1" xr:uid="{D07BD650-7405-49FD-9625-AE5FAA78064F}">
          <x14:formula1>
            <xm:f>Liste!$G$2:$G$6</xm:f>
          </x14:formula1>
          <xm:sqref>F9 N9 N21 F21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2F79-F08F-4B39-90A1-8721EB53D263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Q13" sqref="Q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45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22:Q22"/>
    <mergeCell ref="B25:C25"/>
    <mergeCell ref="J25:K25"/>
    <mergeCell ref="N19:O19"/>
    <mergeCell ref="B22:B24"/>
    <mergeCell ref="E22:F22"/>
    <mergeCell ref="H22:I22"/>
    <mergeCell ref="J22:J24"/>
    <mergeCell ref="M22:N22"/>
    <mergeCell ref="P19:Q19"/>
    <mergeCell ref="B21:C21"/>
    <mergeCell ref="J21:K21"/>
    <mergeCell ref="B15:C15"/>
    <mergeCell ref="E15:F15"/>
    <mergeCell ref="J15:K15"/>
    <mergeCell ref="M15:N15"/>
    <mergeCell ref="B18:B20"/>
    <mergeCell ref="J18:J20"/>
    <mergeCell ref="D19:E19"/>
    <mergeCell ref="F19:G19"/>
    <mergeCell ref="H19:I19"/>
    <mergeCell ref="L19:M19"/>
    <mergeCell ref="D20:E20"/>
    <mergeCell ref="L20:M20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2198" priority="411" timePeriod="today">
      <formula>FLOOR(F7,1)=TODAY()</formula>
    </cfRule>
  </conditionalFormatting>
  <conditionalFormatting sqref="F19">
    <cfRule type="timePeriod" dxfId="2197" priority="410" timePeriod="today">
      <formula>FLOOR(F19,1)=TODAY()</formula>
    </cfRule>
  </conditionalFormatting>
  <conditionalFormatting sqref="D38 G38">
    <cfRule type="timePeriod" dxfId="2196" priority="409" timePeriod="today">
      <formula>FLOOR(D38,1)=TODAY()</formula>
    </cfRule>
  </conditionalFormatting>
  <conditionalFormatting sqref="D49 G49 E44:F44 D42:E42 F41 H41">
    <cfRule type="timePeriod" dxfId="2195" priority="406" timePeriod="today">
      <formula>FLOOR(D41,1)=TODAY()</formula>
    </cfRule>
  </conditionalFormatting>
  <conditionalFormatting sqref="H41:I41">
    <cfRule type="expression" dxfId="2194" priority="405">
      <formula>D41</formula>
    </cfRule>
  </conditionalFormatting>
  <conditionalFormatting sqref="D41">
    <cfRule type="timePeriod" dxfId="2193" priority="404" timePeriod="today">
      <formula>FLOOR(D41,1)=TODAY()</formula>
    </cfRule>
  </conditionalFormatting>
  <conditionalFormatting sqref="N7">
    <cfRule type="timePeriod" dxfId="2192" priority="403" timePeriod="today">
      <formula>FLOOR(N7,1)=TODAY()</formula>
    </cfRule>
  </conditionalFormatting>
  <conditionalFormatting sqref="N19">
    <cfRule type="timePeriod" dxfId="2191" priority="402" timePeriod="today">
      <formula>FLOOR(N19,1)=TODAY()</formula>
    </cfRule>
  </conditionalFormatting>
  <conditionalFormatting sqref="Q20">
    <cfRule type="expression" dxfId="2190" priority="401">
      <formula>O20=(M21+O21+Q21)</formula>
    </cfRule>
  </conditionalFormatting>
  <conditionalFormatting sqref="D7">
    <cfRule type="timePeriod" dxfId="2189" priority="287" timePeriod="today">
      <formula>FLOOR(D7,1)=TODAY()</formula>
    </cfRule>
    <cfRule type="expression" dxfId="2188" priority="391">
      <formula>AND(D7&gt;=TODAY(),D7&lt;=TODAY()+1)</formula>
    </cfRule>
  </conditionalFormatting>
  <conditionalFormatting sqref="D7:E7">
    <cfRule type="expression" dxfId="2187" priority="247">
      <formula>$H7&lt;&gt;""</formula>
    </cfRule>
    <cfRule type="expression" dxfId="2186" priority="400">
      <formula>AND(TODAY()&gt;=$D$6+4,$H$7&lt;&gt;"")</formula>
    </cfRule>
  </conditionalFormatting>
  <conditionalFormatting sqref="D8:E8">
    <cfRule type="expression" dxfId="2185" priority="390">
      <formula>$I8&lt;&gt;""</formula>
    </cfRule>
    <cfRule type="timePeriod" dxfId="2184" priority="396" timePeriod="today">
      <formula>FLOOR(D8,1)=TODAY()</formula>
    </cfRule>
    <cfRule type="expression" dxfId="2183" priority="397">
      <formula>AND(D8&gt;=TODAY(),D8&lt;=TODAY()+1)</formula>
    </cfRule>
    <cfRule type="expression" dxfId="2182" priority="398">
      <formula>$H$7&lt;&gt;""</formula>
    </cfRule>
    <cfRule type="expression" dxfId="2181" priority="399">
      <formula>($E$9+$G$9+$I$9)=$G$8</formula>
    </cfRule>
  </conditionalFormatting>
  <conditionalFormatting sqref="E10:F10">
    <cfRule type="expression" dxfId="2180" priority="216">
      <formula>AND(SUM(E9,G9,I9)&lt;&gt;0,SUM(E9,G9,I9)=G8)</formula>
    </cfRule>
    <cfRule type="expression" dxfId="2179" priority="392">
      <formula>$H10&lt;&gt;""</formula>
    </cfRule>
    <cfRule type="timePeriod" dxfId="2178" priority="393" timePeriod="today">
      <formula>FLOOR(E10,1)=TODAY()</formula>
    </cfRule>
    <cfRule type="expression" dxfId="2177" priority="394">
      <formula>AND(E10&gt;=TODAY(),E10&lt;=TODAY()+1)</formula>
    </cfRule>
    <cfRule type="expression" dxfId="2176" priority="395">
      <formula>$I$8&lt;&gt;""</formula>
    </cfRule>
  </conditionalFormatting>
  <conditionalFormatting sqref="D12:I12">
    <cfRule type="timePeriod" dxfId="2175" priority="103" timePeriod="tomorrow">
      <formula>FLOOR(D12,1)=TODAY()+1</formula>
    </cfRule>
    <cfRule type="expression" dxfId="2174" priority="104">
      <formula>D$13&lt;&gt;""</formula>
    </cfRule>
    <cfRule type="expression" dxfId="2173" priority="105">
      <formula>D$12&lt;=TODAY()</formula>
    </cfRule>
  </conditionalFormatting>
  <conditionalFormatting sqref="D13:I13">
    <cfRule type="expression" dxfId="2172" priority="153">
      <formula>AND(D11&lt;&gt;"",YEAR($D11)=2019)</formula>
    </cfRule>
    <cfRule type="expression" dxfId="2171" priority="246">
      <formula>AND(D11&lt;&gt;"",YEAR($D11)=2020)</formula>
    </cfRule>
    <cfRule type="expression" dxfId="2170" priority="385">
      <formula>AND($D$11&lt;&gt;"",YEAR($D11)=2021)</formula>
    </cfRule>
    <cfRule type="expression" dxfId="2169" priority="386">
      <formula>AND(D11&lt;&gt;"",YEAR($D11)=2022)</formula>
    </cfRule>
    <cfRule type="expression" dxfId="2168" priority="387">
      <formula>AND(D11&lt;&gt;"",YEAR($D11)=2023)</formula>
    </cfRule>
    <cfRule type="expression" dxfId="2167" priority="388">
      <formula>AND(D11&lt;&gt;"",YEAR($D11)=2018)</formula>
    </cfRule>
  </conditionalFormatting>
  <conditionalFormatting sqref="D15">
    <cfRule type="expression" dxfId="2166" priority="120">
      <formula>AND(D15&gt;=TODAY(),D15&lt;=TODAY()+2)</formula>
    </cfRule>
    <cfRule type="expression" dxfId="2165" priority="145">
      <formula>AND(TODAY()&gt;=$H$10+6,TODAY()&lt;=$D$15-2)</formula>
    </cfRule>
  </conditionalFormatting>
  <conditionalFormatting sqref="I15">
    <cfRule type="cellIs" dxfId="2164" priority="295" operator="lessThan">
      <formula>1</formula>
    </cfRule>
  </conditionalFormatting>
  <conditionalFormatting sqref="I15">
    <cfRule type="expression" dxfId="2163" priority="384">
      <formula>IF(AND(E14="",G14="",I14="",(D11:I11)=""),"",IF(E14+G14+I14&lt;&gt;SUM(D11:I11),G15&lt;=TODAY()))</formula>
    </cfRule>
  </conditionalFormatting>
  <conditionalFormatting sqref="H7:I7">
    <cfRule type="expression" dxfId="2162" priority="381">
      <formula>$D8&lt;&gt;""</formula>
    </cfRule>
    <cfRule type="expression" dxfId="2161" priority="382">
      <formula>AND(H7="",D7&lt;&gt;"",D7&lt;=TODAY())</formula>
    </cfRule>
    <cfRule type="timePeriod" dxfId="2160" priority="383" timePeriod="today">
      <formula>FLOOR(H7,1)=TODAY()</formula>
    </cfRule>
  </conditionalFormatting>
  <conditionalFormatting sqref="I8">
    <cfRule type="expression" dxfId="2159" priority="380">
      <formula>G8=(E9+G9+I9)</formula>
    </cfRule>
  </conditionalFormatting>
  <conditionalFormatting sqref="H10">
    <cfRule type="expression" dxfId="2158" priority="376">
      <formula>(E9+G9+I9)=G8</formula>
    </cfRule>
  </conditionalFormatting>
  <conditionalFormatting sqref="H10:I10">
    <cfRule type="expression" dxfId="2157" priority="377">
      <formula>AND(H10="",E10&lt;&gt;"",E10&lt;=TODAY())</formula>
    </cfRule>
    <cfRule type="notContainsBlanks" dxfId="2156" priority="378">
      <formula>LEN(TRIM(H10))&gt;0</formula>
    </cfRule>
    <cfRule type="expression" dxfId="2155" priority="379">
      <formula>E10=TODAY()</formula>
    </cfRule>
  </conditionalFormatting>
  <conditionalFormatting sqref="D19">
    <cfRule type="timePeriod" dxfId="2154" priority="285" timePeriod="today">
      <formula>FLOOR(D19,1)=TODAY()</formula>
    </cfRule>
    <cfRule type="expression" dxfId="2153" priority="363">
      <formula>AND(D19&gt;=TODAY(),D19&lt;=TODAY()+1)</formula>
    </cfRule>
  </conditionalFormatting>
  <conditionalFormatting sqref="D19:E19">
    <cfRule type="expression" dxfId="2152" priority="277">
      <formula>$H19&lt;&gt;""</formula>
    </cfRule>
    <cfRule type="expression" dxfId="2151" priority="371">
      <formula>AND(TODAY()&gt;=$D$18+4,$H$19&lt;&gt;"")</formula>
    </cfRule>
  </conditionalFormatting>
  <conditionalFormatting sqref="D20">
    <cfRule type="expression" dxfId="2150" priority="370">
      <formula>AND(D20&gt;=TODAY(),D20&lt;=TODAY()+1)</formula>
    </cfRule>
  </conditionalFormatting>
  <conditionalFormatting sqref="D20:E20">
    <cfRule type="expression" dxfId="2149" priority="368">
      <formula>$I20&lt;&gt;""</formula>
    </cfRule>
    <cfRule type="timePeriod" dxfId="2148" priority="369" timePeriod="today">
      <formula>FLOOR(D20,1)=TODAY()</formula>
    </cfRule>
    <cfRule type="expression" dxfId="2147" priority="372">
      <formula>$H$19&lt;&gt;""</formula>
    </cfRule>
    <cfRule type="expression" dxfId="2146" priority="373">
      <formula>($E$21+$G$21+$I$21)=$G$20</formula>
    </cfRule>
  </conditionalFormatting>
  <conditionalFormatting sqref="E22:F22">
    <cfRule type="expression" dxfId="2145" priority="294">
      <formula>AND(SUM(E21,G21,I21)&lt;&gt;0,SUM(E21,G21,I21)=G20)</formula>
    </cfRule>
    <cfRule type="expression" dxfId="2144" priority="364">
      <formula>$H22&lt;&gt;""</formula>
    </cfRule>
    <cfRule type="timePeriod" dxfId="2143" priority="365" timePeriod="today">
      <formula>FLOOR(E22,1)=TODAY()</formula>
    </cfRule>
    <cfRule type="expression" dxfId="2142" priority="366">
      <formula>AND(E22&gt;=TODAY(),E22&lt;=TODAY()+1)</formula>
    </cfRule>
    <cfRule type="expression" dxfId="2141" priority="367">
      <formula>$I$20&lt;&gt;""</formula>
    </cfRule>
  </conditionalFormatting>
  <conditionalFormatting sqref="D24:I24">
    <cfRule type="timePeriod" dxfId="2140" priority="127" timePeriod="tomorrow">
      <formula>FLOOR(D24,1)=TODAY()+1</formula>
    </cfRule>
    <cfRule type="expression" dxfId="2139" priority="132">
      <formula>D$24&lt;=TODAY()</formula>
    </cfRule>
  </conditionalFormatting>
  <conditionalFormatting sqref="D24:I24">
    <cfRule type="expression" dxfId="2138" priority="97">
      <formula>D$25&lt;&gt;""</formula>
    </cfRule>
  </conditionalFormatting>
  <conditionalFormatting sqref="D25:I25">
    <cfRule type="expression" dxfId="2137" priority="184">
      <formula>AND(D23&lt;&gt;"",YEAR($D23)=2018)</formula>
    </cfRule>
    <cfRule type="expression" dxfId="2136" priority="251">
      <formula>AND(D23&lt;&gt;"",YEAR($D23)=2019)</formula>
    </cfRule>
    <cfRule type="expression" dxfId="2135" priority="358">
      <formula>AND(D23&lt;&gt;"",YEAR($D23)=2020)</formula>
    </cfRule>
    <cfRule type="expression" dxfId="2134" priority="359">
      <formula>AND(D23&lt;&gt;"",YEAR($D23)=2021)</formula>
    </cfRule>
    <cfRule type="expression" dxfId="2133" priority="360">
      <formula>AND(D23&lt;&gt;"",YEAR($D23)=2022)</formula>
    </cfRule>
    <cfRule type="expression" dxfId="2132" priority="361">
      <formula>AND(D23&lt;&gt;"",YEAR($D23)=2023)</formula>
    </cfRule>
  </conditionalFormatting>
  <conditionalFormatting sqref="D27">
    <cfRule type="expression" dxfId="2131" priority="118">
      <formula>AND(D27&gt;=TODAY(),D27&lt;=TODAY()+2)</formula>
    </cfRule>
    <cfRule type="expression" dxfId="2130" priority="129">
      <formula>AND(TODAY()&gt;=$H$22+6,TODAY()&lt;=$D$27-2)</formula>
    </cfRule>
  </conditionalFormatting>
  <conditionalFormatting sqref="H19">
    <cfRule type="timePeriod" dxfId="2129" priority="356" timePeriod="today">
      <formula>FLOOR(H19,1)=TODAY()</formula>
    </cfRule>
  </conditionalFormatting>
  <conditionalFormatting sqref="H19:I19">
    <cfRule type="expression" dxfId="2128" priority="354">
      <formula>$D20&lt;&gt;""</formula>
    </cfRule>
    <cfRule type="expression" dxfId="2127" priority="355">
      <formula>AND(H19="",D19&lt;&gt;"",D19&lt;=TODAY())</formula>
    </cfRule>
  </conditionalFormatting>
  <conditionalFormatting sqref="I20">
    <cfRule type="expression" dxfId="2126" priority="353">
      <formula>G20=(E21+G21+I21)</formula>
    </cfRule>
  </conditionalFormatting>
  <conditionalFormatting sqref="H22:I22">
    <cfRule type="expression" dxfId="2125" priority="349">
      <formula>(E21+G21+I21)=G20</formula>
    </cfRule>
    <cfRule type="expression" dxfId="2124" priority="350">
      <formula>AND(H22="",E22&lt;&gt;"",E22&lt;=TODAY())</formula>
    </cfRule>
    <cfRule type="notContainsBlanks" dxfId="2123" priority="351">
      <formula>LEN(TRIM(H22))&gt;0</formula>
    </cfRule>
    <cfRule type="expression" dxfId="2122" priority="352">
      <formula>E22=TODAY()</formula>
    </cfRule>
  </conditionalFormatting>
  <conditionalFormatting sqref="I27">
    <cfRule type="cellIs" dxfId="2121" priority="347" operator="lessThan">
      <formula>1</formula>
    </cfRule>
  </conditionalFormatting>
  <conditionalFormatting sqref="I27">
    <cfRule type="expression" dxfId="2120" priority="348">
      <formula>IF(AND(E26="",G26="",I26="",(D23:I23)=""),"",IF(E26+G26+I26&lt;&gt;SUM(D23:I23),G27&lt;=TODAY()))</formula>
    </cfRule>
  </conditionalFormatting>
  <conditionalFormatting sqref="L7">
    <cfRule type="timePeriod" dxfId="2119" priority="284" timePeriod="today">
      <formula>FLOOR(L7,1)=TODAY()</formula>
    </cfRule>
    <cfRule type="expression" dxfId="2118" priority="293">
      <formula>AND(L7&gt;=TODAY(),L7&lt;=TODAY()+1)</formula>
    </cfRule>
  </conditionalFormatting>
  <conditionalFormatting sqref="L7:M7">
    <cfRule type="expression" dxfId="2117" priority="278">
      <formula>$P7&lt;&gt;""</formula>
    </cfRule>
    <cfRule type="expression" dxfId="2116" priority="343">
      <formula>AND(TODAY()&gt;=$L$6+4,$P$7&lt;&gt;"")</formula>
    </cfRule>
  </conditionalFormatting>
  <conditionalFormatting sqref="L8">
    <cfRule type="expression" dxfId="2115" priority="342">
      <formula>AND(L8&gt;=TODAY(),L8&lt;=TODAY()+1)</formula>
    </cfRule>
  </conditionalFormatting>
  <conditionalFormatting sqref="L8:M8">
    <cfRule type="expression" dxfId="2114" priority="340">
      <formula>$Q$8&lt;&gt;""</formula>
    </cfRule>
    <cfRule type="timePeriod" dxfId="2113" priority="341" timePeriod="today">
      <formula>FLOOR(L8,1)=TODAY()</formula>
    </cfRule>
    <cfRule type="expression" dxfId="2112" priority="344">
      <formula>$P$7&lt;&gt;""</formula>
    </cfRule>
    <cfRule type="expression" dxfId="2111" priority="345">
      <formula>($M$9+$O$9+$Q$9)=$O$8</formula>
    </cfRule>
  </conditionalFormatting>
  <conditionalFormatting sqref="M10:N10">
    <cfRule type="expression" dxfId="2110" priority="291">
      <formula>"ET(SOMME(M8;O8;Q8)&lt;&gt;0;SOMME(M8;O8;Q9)=O7)  "</formula>
    </cfRule>
    <cfRule type="expression" dxfId="2109" priority="336">
      <formula>$P10&lt;&gt;""</formula>
    </cfRule>
    <cfRule type="timePeriod" dxfId="2108" priority="337" timePeriod="today">
      <formula>FLOOR(M10,1)=TODAY()</formula>
    </cfRule>
    <cfRule type="expression" dxfId="2107" priority="338">
      <formula>AND(M10&gt;=TODAY(),M10&lt;=TODAY()+1)</formula>
    </cfRule>
    <cfRule type="expression" dxfId="2106" priority="339">
      <formula>$Q$8&lt;&gt;""</formula>
    </cfRule>
  </conditionalFormatting>
  <conditionalFormatting sqref="L13:Q13">
    <cfRule type="expression" dxfId="2105" priority="173">
      <formula>AND(L11&lt;&gt;"",YEAR($L11)=2018)</formula>
    </cfRule>
    <cfRule type="expression" dxfId="2104" priority="233">
      <formula>AND(L11&lt;&gt;"",YEAR($L11)=2019)</formula>
    </cfRule>
    <cfRule type="expression" dxfId="2103" priority="332">
      <formula>AND(L11&lt;&gt;"",YEAR($L11)=2020)</formula>
    </cfRule>
    <cfRule type="expression" dxfId="2102" priority="333">
      <formula>AND(L11&lt;&gt;"",YEAR($L11)=2021)</formula>
    </cfRule>
    <cfRule type="expression" dxfId="2101" priority="334">
      <formula>AND(L11&lt;&gt;"",YEAR($L11)=2022)</formula>
    </cfRule>
    <cfRule type="expression" dxfId="2100" priority="335">
      <formula>AND(L11&lt;&gt;"",YEAR($L11)=2023)</formula>
    </cfRule>
  </conditionalFormatting>
  <conditionalFormatting sqref="L15">
    <cfRule type="expression" dxfId="2099" priority="119">
      <formula>AND(L15&gt;=TODAY(),L15&lt;=TODAY()+2)</formula>
    </cfRule>
    <cfRule type="expression" dxfId="2098" priority="133">
      <formula>AND(TODAY()&gt;=$P$10+6,TODAY()&lt;=$L$15-2)</formula>
    </cfRule>
  </conditionalFormatting>
  <conditionalFormatting sqref="P7">
    <cfRule type="timePeriod" dxfId="2097" priority="330" timePeriod="today">
      <formula>FLOOR(P7,1)=TODAY()</formula>
    </cfRule>
  </conditionalFormatting>
  <conditionalFormatting sqref="P7:Q7">
    <cfRule type="expression" dxfId="2096" priority="328">
      <formula>$L8&lt;&gt;""</formula>
    </cfRule>
    <cfRule type="expression" dxfId="2095" priority="329">
      <formula>AND(P7="",L7&lt;&gt;"",L7&lt;=TODAY())</formula>
    </cfRule>
  </conditionalFormatting>
  <conditionalFormatting sqref="Q8">
    <cfRule type="expression" dxfId="2094" priority="327">
      <formula>O8=(M9+O9+Q9)</formula>
    </cfRule>
  </conditionalFormatting>
  <conditionalFormatting sqref="P10:Q10">
    <cfRule type="expression" dxfId="2093" priority="323">
      <formula>(M9+O9+Q9)=O8</formula>
    </cfRule>
    <cfRule type="expression" dxfId="2092" priority="324">
      <formula>AND(P10="",M10&lt;&gt;"",M10&lt;=TODAY())</formula>
    </cfRule>
    <cfRule type="notContainsBlanks" dxfId="2091" priority="325">
      <formula>LEN(TRIM(P10))&gt;0</formula>
    </cfRule>
    <cfRule type="expression" dxfId="2090" priority="326">
      <formula>M10=TODAY()</formula>
    </cfRule>
  </conditionalFormatting>
  <conditionalFormatting sqref="Q15">
    <cfRule type="cellIs" dxfId="2089" priority="321" operator="lessThan">
      <formula>1</formula>
    </cfRule>
  </conditionalFormatting>
  <conditionalFormatting sqref="Q15">
    <cfRule type="expression" dxfId="2088" priority="322">
      <formula>IF(AND(M14="",O14="",Q14="",(L11:Q11)=""),"",IF(M14+O14+Q14&lt;&gt;SUM(L11:Q11),O15&lt;=TODAY()))</formula>
    </cfRule>
  </conditionalFormatting>
  <conditionalFormatting sqref="L19">
    <cfRule type="timePeriod" dxfId="2087" priority="283" timePeriod="today">
      <formula>FLOOR(L19,1)=TODAY()</formula>
    </cfRule>
    <cfRule type="expression" dxfId="2086" priority="290">
      <formula>AND(L19&gt;=TODAY(),L19&lt;=TODAY()+1)</formula>
    </cfRule>
  </conditionalFormatting>
  <conditionalFormatting sqref="L19:M19">
    <cfRule type="expression" dxfId="2085" priority="276">
      <formula>$P19&lt;&gt;""</formula>
    </cfRule>
    <cfRule type="expression" dxfId="2084" priority="317">
      <formula>AND(TODAY()&gt;=$L$18+4,$P$19&lt;&gt;"")</formula>
    </cfRule>
  </conditionalFormatting>
  <conditionalFormatting sqref="L20:M20">
    <cfRule type="expression" dxfId="2083" priority="314">
      <formula>$Q20&lt;&gt;""</formula>
    </cfRule>
    <cfRule type="timePeriod" dxfId="2082" priority="315" timePeriod="today">
      <formula>FLOOR(L20,1)=TODAY()</formula>
    </cfRule>
    <cfRule type="expression" dxfId="2081" priority="316">
      <formula>AND(L20&gt;=TODAY(),L20&lt;=TODAY()+1)</formula>
    </cfRule>
    <cfRule type="expression" dxfId="2080" priority="318">
      <formula>$P$19&lt;&gt;""</formula>
    </cfRule>
    <cfRule type="expression" dxfId="2079" priority="319">
      <formula>($M$21+$O$21+$Q$21)=$O$20</formula>
    </cfRule>
  </conditionalFormatting>
  <conditionalFormatting sqref="M22:N22">
    <cfRule type="expression" dxfId="2078" priority="288">
      <formula>AND(SUM(M21,O21,Q21)&lt;&gt;0,SUM(M21,O21,Q21)=O20)</formula>
    </cfRule>
    <cfRule type="expression" dxfId="2077" priority="310">
      <formula>$P22&lt;&gt;""</formula>
    </cfRule>
    <cfRule type="timePeriod" dxfId="2076" priority="311" timePeriod="today">
      <formula>FLOOR(M22,1)=TODAY()</formula>
    </cfRule>
    <cfRule type="expression" dxfId="2075" priority="312">
      <formula>AND(M22&gt;=TODAY(),M22&lt;=TODAY()+1)</formula>
    </cfRule>
    <cfRule type="expression" dxfId="2074" priority="313">
      <formula>$Q$20&lt;&gt;""</formula>
    </cfRule>
  </conditionalFormatting>
  <conditionalFormatting sqref="L25:Q25">
    <cfRule type="expression" dxfId="2073" priority="147">
      <formula>AND(L23&lt;&gt;"",YEAR($L23)=2023)</formula>
    </cfRule>
    <cfRule type="expression" dxfId="2072" priority="220">
      <formula>AND(L23&lt;&gt;"",YEAR($L23)=2022)</formula>
    </cfRule>
    <cfRule type="expression" dxfId="2071" priority="306">
      <formula>AND(L23&lt;&gt;"",YEAR($L23)=2021)</formula>
    </cfRule>
    <cfRule type="expression" dxfId="2070" priority="307">
      <formula>AND(L23&lt;&gt;"",YEAR($L23)=2020)</formula>
    </cfRule>
    <cfRule type="expression" dxfId="2069" priority="308">
      <formula>AND(L23&lt;&gt;"",YEAR($L23)=2019)</formula>
    </cfRule>
    <cfRule type="expression" dxfId="2068" priority="309">
      <formula>AND(L23&lt;&gt;"",YEAR($L23)=2018)</formula>
    </cfRule>
  </conditionalFormatting>
  <conditionalFormatting sqref="L27">
    <cfRule type="expression" dxfId="2067" priority="121">
      <formula>AND(L27&gt;=TODAY(),L27&lt;=TODAY()+2)</formula>
    </cfRule>
    <cfRule type="expression" dxfId="2066" priority="169">
      <formula>AND(TODAY()&gt;=$P$22+6,TODAY()&lt;=$L$27-2)</formula>
    </cfRule>
  </conditionalFormatting>
  <conditionalFormatting sqref="P19">
    <cfRule type="timePeriod" dxfId="2065" priority="304" timePeriod="today">
      <formula>FLOOR(P19,1)=TODAY()</formula>
    </cfRule>
  </conditionalFormatting>
  <conditionalFormatting sqref="P19:Q19">
    <cfRule type="expression" dxfId="2064" priority="302">
      <formula>$L20&lt;&gt;""</formula>
    </cfRule>
    <cfRule type="expression" dxfId="2063" priority="303">
      <formula>AND(P19="",L19&lt;&gt;"",L19&lt;=TODAY())</formula>
    </cfRule>
  </conditionalFormatting>
  <conditionalFormatting sqref="P22:Q22">
    <cfRule type="expression" dxfId="2062" priority="298">
      <formula>(M21+O21+Q21)=O20</formula>
    </cfRule>
    <cfRule type="expression" dxfId="2061" priority="299">
      <formula>AND(P22="",M22&lt;&gt;"",M22&lt;=TODAY())</formula>
    </cfRule>
    <cfRule type="notContainsBlanks" dxfId="2060" priority="300">
      <formula>LEN(TRIM(P22))&gt;0</formula>
    </cfRule>
    <cfRule type="expression" dxfId="2059" priority="301">
      <formula>M22=TODAY()</formula>
    </cfRule>
  </conditionalFormatting>
  <conditionalFormatting sqref="Q27">
    <cfRule type="cellIs" dxfId="2058" priority="296" operator="lessThan">
      <formula>1</formula>
    </cfRule>
  </conditionalFormatting>
  <conditionalFormatting sqref="Q27">
    <cfRule type="expression" dxfId="2057" priority="297">
      <formula>IF(AND(M26="",O26="",Q26="",(L23:Q23)=""),"",IF(M26+O26+Q26&lt;&gt;SUM(L23:Q23),O27&lt;=TODAY()))</formula>
    </cfRule>
  </conditionalFormatting>
  <conditionalFormatting sqref="D6:I15">
    <cfRule type="expression" dxfId="2056" priority="201">
      <formula>AND(($E$14+$G$14+$I$14)&lt;&gt;"",COUNTA($D$11:$I$11)&gt;0,COUNTA($D$11:$I$11)=($E$14+$G$14+$I$14))</formula>
    </cfRule>
  </conditionalFormatting>
  <conditionalFormatting sqref="D18:I27">
    <cfRule type="expression" dxfId="2055" priority="148">
      <formula>AND(($E$26+$G$26+$I$26)&lt;&gt;"",COUNTA($D$23:$I$23)&gt;0,COUNTA($D$23:$I$23)=($E$26+$G$26+$I$26))</formula>
    </cfRule>
  </conditionalFormatting>
  <conditionalFormatting sqref="L12:Q12">
    <cfRule type="timePeriod" dxfId="2054" priority="134" timePeriod="tomorrow">
      <formula>FLOOR(L12,1)=TODAY()+1</formula>
    </cfRule>
    <cfRule type="expression" dxfId="2053" priority="136">
      <formula>L$12&lt;=TODAY()</formula>
    </cfRule>
  </conditionalFormatting>
  <conditionalFormatting sqref="L12:Q12">
    <cfRule type="expression" dxfId="2052" priority="91">
      <formula>L$13&lt;&gt;""</formula>
    </cfRule>
  </conditionalFormatting>
  <conditionalFormatting sqref="L6:Q15">
    <cfRule type="expression" dxfId="2051" priority="150">
      <formula>AND(($M$14+$O$14+$Q$14)&lt;&gt;"",COUNTA($L$11:$Q$11)&gt;0,COUNTA($L$11:$Q$11)=($M$14+$O$14+$Q$14))</formula>
    </cfRule>
  </conditionalFormatting>
  <conditionalFormatting sqref="L24:Q24">
    <cfRule type="expression" dxfId="2050" priority="123">
      <formula>L$24&lt;=TODAY()</formula>
    </cfRule>
    <cfRule type="timePeriod" dxfId="2049" priority="160" timePeriod="tomorrow">
      <formula>FLOOR(L24,1)=TODAY()+1</formula>
    </cfRule>
  </conditionalFormatting>
  <conditionalFormatting sqref="L24:Q24">
    <cfRule type="expression" dxfId="2048" priority="85">
      <formula>L$25&lt;&gt;""</formula>
    </cfRule>
  </conditionalFormatting>
  <conditionalFormatting sqref="L18:Q27">
    <cfRule type="expression" dxfId="2047" priority="146">
      <formula>AND(($M$26+$O$26+$Q$26)&lt;&gt;"",COUNTA($L$23:$Q$23)&gt;0,COUNTA($L$23:$Q$23)=($M$26+$O$26+$Q$26))</formula>
    </cfRule>
  </conditionalFormatting>
  <conditionalFormatting sqref="D6:I10">
    <cfRule type="expression" dxfId="2046" priority="144">
      <formula>AND($E$9&lt;&gt;"",$G$9&lt;&gt;"",$I$9&lt;&gt;"",$G$8&lt;&gt;"",$E$9+$G$9+$I$9=$G$8)</formula>
    </cfRule>
  </conditionalFormatting>
  <conditionalFormatting sqref="D18:I22">
    <cfRule type="expression" dxfId="2045" priority="141">
      <formula>AND($E$21&lt;&gt;"",$G$21&lt;&gt;"",$I$21&lt;&gt;"",$G$20&lt;&gt;"",$E$21+$G$21+$I$21=$G$20)</formula>
    </cfRule>
  </conditionalFormatting>
  <conditionalFormatting sqref="L6:Q10">
    <cfRule type="expression" dxfId="2044" priority="143">
      <formula>AND($M$9&lt;&gt;"",$O$9&lt;&gt;"",$Q$9&lt;&gt;"",$O$8&lt;&gt;"",$M$9+$O$9+$Q$9=$O$8)</formula>
    </cfRule>
  </conditionalFormatting>
  <conditionalFormatting sqref="L18:Q22">
    <cfRule type="expression" dxfId="2043" priority="139">
      <formula>AND($M$21&lt;&gt;"",$O$21&lt;&gt;"",$Q$21&lt;&gt;"",$O$20&lt;&gt;"",$M$21+$O$21+$Q$21=$O$20)</formula>
    </cfRule>
  </conditionalFormatting>
  <conditionalFormatting sqref="M5:N5">
    <cfRule type="expression" dxfId="2042" priority="78">
      <formula>$M$5&lt;&gt;""</formula>
    </cfRule>
    <cfRule type="expression" dxfId="2041" priority="83">
      <formula>OR(D27&lt;=TODAY()-2,Q5&lt;=TODAY()-2)</formula>
    </cfRule>
    <cfRule type="expression" dxfId="2040" priority="280">
      <formula>$M$4&lt;&gt;""</formula>
    </cfRule>
    <cfRule type="expression" dxfId="2039" priority="282">
      <formula>OR($E$21+$G$21+$I$21=$I$20,$E$26+$G$26+$I$26=$I$20,TODAY()&gt;=$D$27-2)</formula>
    </cfRule>
  </conditionalFormatting>
  <conditionalFormatting sqref="D6">
    <cfRule type="expression" dxfId="2038" priority="217">
      <formula>$D$6&lt;&gt;""</formula>
    </cfRule>
    <cfRule type="expression" dxfId="2037" priority="249">
      <formula>$I$5&lt;&gt;""</formula>
    </cfRule>
    <cfRule type="expression" dxfId="2036" priority="375">
      <formula>$D7=TODAY()</formula>
    </cfRule>
  </conditionalFormatting>
  <conditionalFormatting sqref="L6">
    <cfRule type="expression" dxfId="2035" priority="214">
      <formula>$L6&lt;&gt;""</formula>
    </cfRule>
    <cfRule type="expression" dxfId="2034" priority="244">
      <formula>$Q$4&lt;&gt;""</formula>
    </cfRule>
    <cfRule type="expression" dxfId="2033" priority="346">
      <formula>$L$7=TODAY()</formula>
    </cfRule>
  </conditionalFormatting>
  <conditionalFormatting sqref="D18">
    <cfRule type="expression" dxfId="2032" priority="265">
      <formula>$D$18&lt;&gt;""</formula>
    </cfRule>
    <cfRule type="expression" dxfId="2031" priority="374">
      <formula>$I16&lt;&gt;""</formula>
    </cfRule>
  </conditionalFormatting>
  <conditionalFormatting sqref="L18">
    <cfRule type="expression" dxfId="2030" priority="213">
      <formula>$L18&lt;&gt;""</formula>
    </cfRule>
    <cfRule type="expression" dxfId="2029" priority="231">
      <formula>$Q$16&lt;&gt;""</formula>
    </cfRule>
    <cfRule type="expression" dxfId="2028" priority="320">
      <formula>$L$19=TODAY()</formula>
    </cfRule>
  </conditionalFormatting>
  <conditionalFormatting sqref="E5">
    <cfRule type="expression" dxfId="2027" priority="271">
      <formula>$E5&lt;&gt;""</formula>
    </cfRule>
    <cfRule type="expression" dxfId="2026" priority="281">
      <formula>$E$4&lt;&gt;""</formula>
    </cfRule>
  </conditionalFormatting>
  <conditionalFormatting sqref="M6:Q6">
    <cfRule type="expression" dxfId="2025" priority="180">
      <formula>AND($P$7="",L6&lt;&gt;"",M6="")</formula>
    </cfRule>
  </conditionalFormatting>
  <conditionalFormatting sqref="D11">
    <cfRule type="expression" dxfId="2024" priority="102">
      <formula>IF($I8&gt;=1,$H$10,"")</formula>
    </cfRule>
  </conditionalFormatting>
  <conditionalFormatting sqref="E11">
    <cfRule type="expression" dxfId="2023" priority="111">
      <formula>IF($I$8&gt;=2,$H$10,"")</formula>
    </cfRule>
    <cfRule type="expression" dxfId="2022" priority="191">
      <formula>$E11&lt;&gt;""</formula>
    </cfRule>
  </conditionalFormatting>
  <conditionalFormatting sqref="F11">
    <cfRule type="expression" dxfId="2021" priority="157">
      <formula>IF($I$8&gt;=3,$H$10,"")</formula>
    </cfRule>
    <cfRule type="expression" dxfId="2020" priority="197">
      <formula>$F$11&lt;&gt;""</formula>
    </cfRule>
  </conditionalFormatting>
  <conditionalFormatting sqref="G11">
    <cfRule type="expression" dxfId="2019" priority="187">
      <formula>IF($I$8&gt;=4,$H$10,"")</formula>
    </cfRule>
    <cfRule type="expression" dxfId="2018" priority="202">
      <formula>$G$11&lt;&gt;""</formula>
    </cfRule>
  </conditionalFormatting>
  <conditionalFormatting sqref="H11">
    <cfRule type="expression" dxfId="2017" priority="188">
      <formula>IF($I$8&gt;=5,$H$10,"")</formula>
    </cfRule>
    <cfRule type="expression" dxfId="2016" priority="203">
      <formula>$H$11&lt;&gt;""</formula>
    </cfRule>
  </conditionalFormatting>
  <conditionalFormatting sqref="I11">
    <cfRule type="expression" dxfId="2015" priority="189">
      <formula>IF($I$8&gt;=6,$H$10,"")</formula>
    </cfRule>
    <cfRule type="expression" dxfId="2014" priority="204">
      <formula>$I$11&lt;&gt;""</formula>
    </cfRule>
  </conditionalFormatting>
  <conditionalFormatting sqref="D23">
    <cfRule type="expression" dxfId="2013" priority="149">
      <formula>IF($I$20&gt;=1,$H$22,"")</formula>
    </cfRule>
  </conditionalFormatting>
  <conditionalFormatting sqref="E23">
    <cfRule type="expression" dxfId="2012" priority="183">
      <formula>IF($I$20&gt;=2,$H$22,"")</formula>
    </cfRule>
    <cfRule type="expression" dxfId="2011" priority="186">
      <formula>$E$23&lt;&gt;""</formula>
    </cfRule>
  </conditionalFormatting>
  <conditionalFormatting sqref="F23">
    <cfRule type="expression" dxfId="2010" priority="182">
      <formula>IF($I$20&gt;=3,$H$22,"")</formula>
    </cfRule>
    <cfRule type="expression" dxfId="2009" priority="192">
      <formula>$F$23&lt;&gt;""</formula>
    </cfRule>
  </conditionalFormatting>
  <conditionalFormatting sqref="G23">
    <cfRule type="expression" dxfId="2008" priority="181">
      <formula>IF($I$20&gt;=4,$H$22,"")</formula>
    </cfRule>
    <cfRule type="expression" dxfId="2007" priority="193">
      <formula>$G$23&lt;&gt;""</formula>
    </cfRule>
  </conditionalFormatting>
  <conditionalFormatting sqref="H23">
    <cfRule type="expression" dxfId="2006" priority="155">
      <formula>IF($I$20&gt;=5,$H$22,"")</formula>
    </cfRule>
    <cfRule type="expression" dxfId="2005" priority="194">
      <formula>$H$23&lt;&gt;""</formula>
    </cfRule>
  </conditionalFormatting>
  <conditionalFormatting sqref="I23">
    <cfRule type="expression" dxfId="2004" priority="96">
      <formula>IF($I$20&gt;=6,$H$22,"")</formula>
    </cfRule>
    <cfRule type="expression" dxfId="2003" priority="195">
      <formula>$I$23&lt;&gt;""</formula>
    </cfRule>
  </conditionalFormatting>
  <conditionalFormatting sqref="L11">
    <cfRule type="expression" dxfId="2002" priority="151">
      <formula>IF($Q8&gt;=1,$P$10,"")</formula>
    </cfRule>
  </conditionalFormatting>
  <conditionalFormatting sqref="M11">
    <cfRule type="expression" dxfId="2001" priority="90">
      <formula>IF($Q$8&gt;=2,$P$10,"")</formula>
    </cfRule>
    <cfRule type="expression" dxfId="2000" priority="175">
      <formula>$M$11&lt;&gt;""</formula>
    </cfRule>
  </conditionalFormatting>
  <conditionalFormatting sqref="N11">
    <cfRule type="expression" dxfId="1999" priority="156">
      <formula>IF($Q$8&gt;=3,$P$10,"")</formula>
    </cfRule>
    <cfRule type="expression" dxfId="1998" priority="176">
      <formula>$N$11&lt;&gt;""</formula>
    </cfRule>
  </conditionalFormatting>
  <conditionalFormatting sqref="O11">
    <cfRule type="expression" dxfId="1997" priority="172">
      <formula>IF($Q$8&gt;=4,$P$10,"")</formula>
    </cfRule>
    <cfRule type="expression" dxfId="1996" priority="177">
      <formula>$O$11&lt;&gt;""</formula>
    </cfRule>
  </conditionalFormatting>
  <conditionalFormatting sqref="P11">
    <cfRule type="expression" dxfId="1995" priority="171">
      <formula>IF($Q$8&gt;=5,$P$10,"")</formula>
    </cfRule>
    <cfRule type="expression" dxfId="1994" priority="178">
      <formula>$P$11&lt;&gt;""</formula>
    </cfRule>
  </conditionalFormatting>
  <conditionalFormatting sqref="Q11">
    <cfRule type="expression" dxfId="1993" priority="170">
      <formula>IF($Q$8&gt;=6,$P$10,"")</formula>
    </cfRule>
    <cfRule type="expression" dxfId="1992" priority="179">
      <formula>$Q$11&lt;&gt;""</formula>
    </cfRule>
  </conditionalFormatting>
  <conditionalFormatting sqref="L23">
    <cfRule type="expression" dxfId="1991" priority="161">
      <formula>IF($Q$20&gt;=1,$P$22,"")</formula>
    </cfRule>
  </conditionalFormatting>
  <conditionalFormatting sqref="M23">
    <cfRule type="expression" dxfId="1990" priority="84">
      <formula>IF($Q$20&gt;=2,$P$22,"")</formula>
    </cfRule>
    <cfRule type="expression" dxfId="1989" priority="162">
      <formula>$M$23&lt;&gt;""</formula>
    </cfRule>
  </conditionalFormatting>
  <conditionalFormatting sqref="N23">
    <cfRule type="expression" dxfId="1988" priority="159">
      <formula>IF($Q$20&gt;=3,$P$22,"")</formula>
    </cfRule>
    <cfRule type="expression" dxfId="1987" priority="163">
      <formula>$N$23&lt;&gt;""</formula>
    </cfRule>
  </conditionalFormatting>
  <conditionalFormatting sqref="O23">
    <cfRule type="expression" dxfId="1986" priority="158">
      <formula>IF($Q$20&gt;=4,$P$22,"")</formula>
    </cfRule>
    <cfRule type="expression" dxfId="1985" priority="164">
      <formula>$O$23&lt;&gt;""</formula>
    </cfRule>
  </conditionalFormatting>
  <conditionalFormatting sqref="P23">
    <cfRule type="expression" dxfId="1984" priority="154">
      <formula>IF($Q$20&gt;=5,$P$22,"")</formula>
    </cfRule>
    <cfRule type="expression" dxfId="1983" priority="165">
      <formula>$P$23&lt;&gt;""</formula>
    </cfRule>
  </conditionalFormatting>
  <conditionalFormatting sqref="Q23">
    <cfRule type="expression" dxfId="1982" priority="117">
      <formula>IF($Q$20&gt;=6,$P$22,"")</formula>
    </cfRule>
    <cfRule type="expression" dxfId="1981" priority="166">
      <formula>$Q$23&lt;&gt;""</formula>
    </cfRule>
  </conditionalFormatting>
  <conditionalFormatting sqref="D11:I11">
    <cfRule type="expression" dxfId="1980" priority="59">
      <formula>D$11&lt;&gt;""</formula>
    </cfRule>
    <cfRule type="expression" dxfId="1979" priority="190">
      <formula>$H$10&lt;=TODAY()-2</formula>
    </cfRule>
  </conditionalFormatting>
  <conditionalFormatting sqref="L11:Q11">
    <cfRule type="expression" dxfId="1978" priority="58">
      <formula>L$11&lt;&gt;""</formula>
    </cfRule>
    <cfRule type="expression" dxfId="1977" priority="174">
      <formula>$P$10&lt;=TODAY()-2</formula>
    </cfRule>
  </conditionalFormatting>
  <conditionalFormatting sqref="D23:I23">
    <cfRule type="expression" dxfId="1976" priority="57">
      <formula>D$23&lt;&gt;""</formula>
    </cfRule>
    <cfRule type="expression" dxfId="1975" priority="185">
      <formula>$H$22&lt;=TODAY()-2</formula>
    </cfRule>
  </conditionalFormatting>
  <conditionalFormatting sqref="L23:Q23">
    <cfRule type="expression" dxfId="1974" priority="56">
      <formula>L$23&lt;&gt;""</formula>
    </cfRule>
    <cfRule type="expression" dxfId="1973" priority="167">
      <formula>$P$22&lt;=TODAY()-2</formula>
    </cfRule>
  </conditionalFormatting>
  <conditionalFormatting sqref="E6:I6">
    <cfRule type="expression" dxfId="1972" priority="212">
      <formula>AND($H$7="",D6&lt;&gt;"",E6="")</formula>
    </cfRule>
  </conditionalFormatting>
  <conditionalFormatting sqref="E18:I18">
    <cfRule type="expression" dxfId="1971" priority="258">
      <formula>AND($H$19="",D18&lt;&gt;"",E18="")</formula>
    </cfRule>
  </conditionalFormatting>
  <conditionalFormatting sqref="M18:Q18">
    <cfRule type="expression" dxfId="1970" priority="207">
      <formula>AND($P$19="",L18&lt;&gt;"",M18="")</formula>
    </cfRule>
  </conditionalFormatting>
  <conditionalFormatting sqref="M12">
    <cfRule type="expression" dxfId="1969" priority="232">
      <formula>AND(TODAY()&gt;=$M$11,TODAY()&lt;=$M$12-1)</formula>
    </cfRule>
  </conditionalFormatting>
  <conditionalFormatting sqref="L12">
    <cfRule type="expression" dxfId="1968" priority="292">
      <formula>AND(TODAY()&gt;=$L$11,TODAY()&lt;=$L$12-1)</formula>
    </cfRule>
  </conditionalFormatting>
  <conditionalFormatting sqref="N12">
    <cfRule type="expression" dxfId="1967" priority="95">
      <formula>$N$12&lt;=TODAY()</formula>
    </cfRule>
    <cfRule type="expression" dxfId="1966" priority="210">
      <formula>AND(TODAY()&gt;=$N$11,TODAY()&lt;=$N$12-1)</formula>
    </cfRule>
  </conditionalFormatting>
  <conditionalFormatting sqref="O12">
    <cfRule type="expression" dxfId="1965" priority="94">
      <formula>$O$12&lt;=TODAY()</formula>
    </cfRule>
    <cfRule type="expression" dxfId="1964" priority="142">
      <formula>AND(TODAY()&gt;=$O$11,TODAY()&lt;=$O$12-1)</formula>
    </cfRule>
  </conditionalFormatting>
  <conditionalFormatting sqref="P12">
    <cfRule type="expression" dxfId="1963" priority="93">
      <formula>$P12&lt;=TODAY()</formula>
    </cfRule>
    <cfRule type="expression" dxfId="1962" priority="137">
      <formula>AND(TODAY()&gt;=$P$11,TODAY()&lt;=$P$12-1)</formula>
    </cfRule>
  </conditionalFormatting>
  <conditionalFormatting sqref="Q12">
    <cfRule type="expression" dxfId="1961" priority="92">
      <formula>$Q$12&lt;=TODAY()</formula>
    </cfRule>
    <cfRule type="expression" dxfId="1960" priority="135">
      <formula>AND(TODAY()&gt;=$Q$11,TODAY()&lt;=$Q$12-1)</formula>
    </cfRule>
  </conditionalFormatting>
  <conditionalFormatting sqref="D24">
    <cfRule type="expression" dxfId="1959" priority="362">
      <formula>AND(TODAY()&gt;=D23,TODAY()&lt;=D24-1)</formula>
    </cfRule>
  </conditionalFormatting>
  <conditionalFormatting sqref="E24">
    <cfRule type="expression" dxfId="1958" priority="130">
      <formula>$E$24&lt;=TODAY()</formula>
    </cfRule>
    <cfRule type="expression" dxfId="1957" priority="250">
      <formula>AND(TODAY()&gt;=$E$23,TODAY()&lt;=$E$24-1)</formula>
    </cfRule>
  </conditionalFormatting>
  <conditionalFormatting sqref="F24">
    <cfRule type="expression" dxfId="1956" priority="101">
      <formula>$F$24&lt;=TODAY()</formula>
    </cfRule>
    <cfRule type="expression" dxfId="1955" priority="211">
      <formula>AND(TODAY()&gt;=$F$23,TODAY()&lt;=$F$24-1)</formula>
    </cfRule>
  </conditionalFormatting>
  <conditionalFormatting sqref="G24">
    <cfRule type="expression" dxfId="1954" priority="100">
      <formula>$G$24&lt;=TODAY()</formula>
    </cfRule>
    <cfRule type="expression" dxfId="1953" priority="140">
      <formula>AND(TODAY()&gt;=$G$23,TODAY()&lt;=$G$24-1)</formula>
    </cfRule>
  </conditionalFormatting>
  <conditionalFormatting sqref="H24">
    <cfRule type="expression" dxfId="1952" priority="99">
      <formula>$H$24&lt;=TODAY()</formula>
    </cfRule>
    <cfRule type="expression" dxfId="1951" priority="131">
      <formula>AND(TODAY()&gt;=$H$23,TODAY()&lt;=$H$24-1)</formula>
    </cfRule>
  </conditionalFormatting>
  <conditionalFormatting sqref="I24">
    <cfRule type="expression" dxfId="1950" priority="98">
      <formula>$I$24&lt;=TODAY()</formula>
    </cfRule>
    <cfRule type="expression" dxfId="1949" priority="128">
      <formula>AND(TODAY()&gt;=$I$23,TODAY()&lt;=$I$24-1)</formula>
    </cfRule>
  </conditionalFormatting>
  <conditionalFormatting sqref="L24">
    <cfRule type="expression" dxfId="1948" priority="289">
      <formula>AND(TODAY()&gt;=$L$23,TODAY()&lt;=$L$24-1)</formula>
    </cfRule>
  </conditionalFormatting>
  <conditionalFormatting sqref="M24">
    <cfRule type="expression" dxfId="1947" priority="122">
      <formula>$M$24&lt;=TODAY()</formula>
    </cfRule>
    <cfRule type="expression" dxfId="1946" priority="219">
      <formula>AND(TODAY()&gt;=$M$23,TODAY()&lt;=$M$24-1)</formula>
    </cfRule>
  </conditionalFormatting>
  <conditionalFormatting sqref="N24">
    <cfRule type="expression" dxfId="1945" priority="89">
      <formula>$N$24&lt;=TODAY()</formula>
    </cfRule>
    <cfRule type="expression" dxfId="1944" priority="138">
      <formula>AND(TODAY()&gt;=$N$23,TODAY()&lt;=$N$24-1)</formula>
    </cfRule>
  </conditionalFormatting>
  <conditionalFormatting sqref="O24">
    <cfRule type="expression" dxfId="1943" priority="88">
      <formula>$O$24&lt;=TODAY()</formula>
    </cfRule>
    <cfRule type="expression" dxfId="1942" priority="126">
      <formula>AND(TODAY()&gt;=$O$23,TODAY()&lt;=$O$24-1)</formula>
    </cfRule>
  </conditionalFormatting>
  <conditionalFormatting sqref="P24">
    <cfRule type="expression" dxfId="1941" priority="87">
      <formula>$P$24&lt;=TODAY()</formula>
    </cfRule>
    <cfRule type="expression" dxfId="1940" priority="125">
      <formula>AND(TODAY()&gt;=$P$23,TODAY()&lt;=$P$24-1)</formula>
    </cfRule>
  </conditionalFormatting>
  <conditionalFormatting sqref="Q24">
    <cfRule type="expression" dxfId="1939" priority="86">
      <formula>$Q$24&lt;=TODAY()</formula>
    </cfRule>
    <cfRule type="expression" dxfId="1938" priority="124">
      <formula>AND(TODAY()&gt;=$Q$23,TODAY()&lt;=$Q$24-1)</formula>
    </cfRule>
  </conditionalFormatting>
  <conditionalFormatting sqref="G15">
    <cfRule type="expression" dxfId="1937" priority="112">
      <formula>$G$15=TODAY()</formula>
    </cfRule>
    <cfRule type="expression" dxfId="1936" priority="113">
      <formula>AND(TODAY()&gt;=D15,TODAY()&lt;=G15)</formula>
    </cfRule>
  </conditionalFormatting>
  <conditionalFormatting sqref="G27">
    <cfRule type="expression" dxfId="1935" priority="109">
      <formula>$G$27=TODAY()</formula>
    </cfRule>
    <cfRule type="expression" dxfId="1934" priority="116">
      <formula>AND(TODAY()&gt;=$D$27,TODAY()&lt;=$G$27)</formula>
    </cfRule>
  </conditionalFormatting>
  <conditionalFormatting sqref="O15">
    <cfRule type="expression" dxfId="1933" priority="110">
      <formula>$O$15=TODAY()</formula>
    </cfRule>
    <cfRule type="expression" dxfId="1932" priority="115">
      <formula>AND(TODAY()&gt;=L15,TODAY()&lt;=O15)</formula>
    </cfRule>
  </conditionalFormatting>
  <conditionalFormatting sqref="O27">
    <cfRule type="expression" dxfId="1931" priority="108">
      <formula>$O$27=TODAY()</formula>
    </cfRule>
    <cfRule type="expression" dxfId="1930" priority="114">
      <formula>AND(TODAY()&gt;=$L$27,AUJOURDHUI&lt;=$O$27)</formula>
    </cfRule>
  </conditionalFormatting>
  <conditionalFormatting sqref="D12">
    <cfRule type="expression" dxfId="1929" priority="218">
      <formula>AND(TODAY()&gt;=D11,TODAY()&lt;=D12-1)</formula>
    </cfRule>
  </conditionalFormatting>
  <conditionalFormatting sqref="E12">
    <cfRule type="expression" dxfId="1928" priority="245">
      <formula>AND(TODAY()&gt;=$E$11,TODAY()&lt;=$E$12-1)</formula>
    </cfRule>
  </conditionalFormatting>
  <conditionalFormatting sqref="F12">
    <cfRule type="expression" dxfId="1927" priority="389">
      <formula>AND(TODAY()&gt;=$F$11,TODAY()&lt;=$F$12-1)</formula>
    </cfRule>
  </conditionalFormatting>
  <conditionalFormatting sqref="G12">
    <cfRule type="expression" dxfId="1926" priority="152">
      <formula>AND(TODAY()&gt;=$G$11,TODAY()&lt;=$G$12-1)</formula>
    </cfRule>
  </conditionalFormatting>
  <conditionalFormatting sqref="H12">
    <cfRule type="expression" dxfId="1925" priority="107">
      <formula>AND(TODAY()&gt;=$H$11,TODAY()&lt;=$H$12-1)</formula>
    </cfRule>
  </conditionalFormatting>
  <conditionalFormatting sqref="I12">
    <cfRule type="expression" dxfId="1924" priority="106">
      <formula>AND(TODAY()&gt;=$I$11,TODAY()&lt;=$I$12-1)</formula>
    </cfRule>
  </conditionalFormatting>
  <conditionalFormatting sqref="E4:F4">
    <cfRule type="expression" dxfId="1923" priority="81">
      <formula>$E$4&lt;&gt;""</formula>
    </cfRule>
    <cfRule type="expression" dxfId="1922" priority="82">
      <formula>$E$4=""</formula>
    </cfRule>
  </conditionalFormatting>
  <conditionalFormatting sqref="M4:N4">
    <cfRule type="expression" dxfId="1921" priority="60">
      <formula>$M$4&lt;&gt;""</formula>
    </cfRule>
    <cfRule type="expression" dxfId="1920" priority="77">
      <formula>Q4=TODAY()</formula>
    </cfRule>
    <cfRule type="expression" dxfId="1919" priority="79">
      <formula>OR(D27&lt;=TODAY()-2,Q5&lt;=TODAY()-2)</formula>
    </cfRule>
    <cfRule type="expression" dxfId="1918" priority="80">
      <formula>OR($E$21+$G$21+$I$21=$I$20,$E$26+$G$26+$I$26=$I$20,TODAY()&gt;=$D$27-2)</formula>
    </cfRule>
  </conditionalFormatting>
  <conditionalFormatting sqref="M17:N17">
    <cfRule type="expression" dxfId="1917" priority="67">
      <formula>$M$17&lt;&gt;""</formula>
    </cfRule>
    <cfRule type="expression" dxfId="1916" priority="72">
      <formula>OR(L15&lt;=TODAY()-2,Q17&lt;=TODAY()-2)</formula>
    </cfRule>
    <cfRule type="expression" dxfId="1915" priority="74">
      <formula>$M$16&lt;&gt;""</formula>
    </cfRule>
    <cfRule type="expression" dxfId="1914" priority="76">
      <formula>OR($M$9+$O$9+$Q$9=$Q$8,$M$14+$O$14+$Q$14=$Q$8,TODAY()&gt;=$L$15-2)</formula>
    </cfRule>
  </conditionalFormatting>
  <conditionalFormatting sqref="E17">
    <cfRule type="expression" dxfId="1913" priority="63">
      <formula>$E17&lt;&gt;""</formula>
    </cfRule>
    <cfRule type="expression" dxfId="1912" priority="75">
      <formula>$E$16&lt;&gt;""</formula>
    </cfRule>
  </conditionalFormatting>
  <conditionalFormatting sqref="E16:F16">
    <cfRule type="expression" dxfId="1911" priority="62">
      <formula>E16&lt;&gt;""</formula>
    </cfRule>
    <cfRule type="expression" dxfId="1910" priority="65">
      <formula>OR($E$9+$G$9+$I$9=$G$8,$E$14+$G$14+$I$14=$I$8,TODAY()&gt;=$D$15-2)</formula>
    </cfRule>
    <cfRule type="expression" dxfId="1909" priority="70">
      <formula>$I$16=TODAY()</formula>
    </cfRule>
    <cfRule type="expression" dxfId="1908" priority="71">
      <formula>OR(D15&lt;=TODAY()-2,I17&lt;=TODAY()-2)</formula>
    </cfRule>
  </conditionalFormatting>
  <conditionalFormatting sqref="M16:N16">
    <cfRule type="expression" dxfId="1907" priority="61">
      <formula>$M$16&lt;&gt;""</formula>
    </cfRule>
    <cfRule type="expression" dxfId="1906" priority="66">
      <formula>Q16=TODAY()</formula>
    </cfRule>
    <cfRule type="expression" dxfId="1905" priority="68">
      <formula>OR(L15&lt;=TODAY()-2,Q17&lt;=TODAY()-2)</formula>
    </cfRule>
    <cfRule type="expression" dxfId="1904" priority="69">
      <formula>OR($M$9+$O$9+$Q$9=$Q$8,$M$14+$O$14+$Q$14=$Q$8,TODAY()&gt;=$L$27-2)</formula>
    </cfRule>
  </conditionalFormatting>
  <conditionalFormatting sqref="E17:F17">
    <cfRule type="expression" dxfId="1903" priority="64">
      <formula>OR(D15&lt;=TODAY()-2,I17&lt;=TODAY()-2)</formula>
    </cfRule>
    <cfRule type="expression" dxfId="1902" priority="73">
      <formula>OR($E$9+$G$9+$I$9=$I$8,$E$14+$G$14+$I$14=$I$8,TODAY()&gt;=$D$15-2)</formula>
    </cfRule>
  </conditionalFormatting>
  <conditionalFormatting sqref="Q4:Q5">
    <cfRule type="expression" dxfId="1901" priority="46">
      <formula>AND($Q$5&lt;&gt;"",TODAY()&gt;=$Q$5,$Q4="")</formula>
    </cfRule>
    <cfRule type="timePeriod" dxfId="1900" priority="53" timePeriod="tomorrow">
      <formula>FLOOR(Q4,1)=TODAY()+1</formula>
    </cfRule>
  </conditionalFormatting>
  <conditionalFormatting sqref="I16:I17">
    <cfRule type="expression" dxfId="1899" priority="44">
      <formula>AND($I$17&lt;&gt;"",TODAY()&gt;=$I$17,I16="")</formula>
    </cfRule>
    <cfRule type="timePeriod" dxfId="1898" priority="55" timePeriod="tomorrow">
      <formula>FLOOR(I16,1)=TODAY()+1</formula>
    </cfRule>
  </conditionalFormatting>
  <conditionalFormatting sqref="I4">
    <cfRule type="expression" dxfId="1897" priority="39">
      <formula>$I$5&lt;&gt;""</formula>
    </cfRule>
    <cfRule type="expression" dxfId="1896" priority="40">
      <formula>$I$5&lt;&gt;""</formula>
    </cfRule>
  </conditionalFormatting>
  <conditionalFormatting sqref="Q16:Q17">
    <cfRule type="expression" dxfId="1895" priority="50">
      <formula>AND($Q$17&lt;&gt;"",TODAY()&gt;=$Q$17,$Q16="")</formula>
    </cfRule>
    <cfRule type="timePeriod" dxfId="1894" priority="51" timePeriod="tomorrow">
      <formula>FLOOR(Q16,1)=TODAY()+1</formula>
    </cfRule>
  </conditionalFormatting>
  <conditionalFormatting sqref="I30">
    <cfRule type="cellIs" dxfId="1893" priority="3" operator="lessThan">
      <formula>1</formula>
    </cfRule>
  </conditionalFormatting>
  <conditionalFormatting sqref="G32:H33">
    <cfRule type="timePeriod" dxfId="1892" priority="12" timePeriod="today">
      <formula>FLOOR(G32,1)=TODAY()</formula>
    </cfRule>
  </conditionalFormatting>
  <conditionalFormatting sqref="Q30">
    <cfRule type="cellIs" dxfId="1891" priority="7" operator="lessThan">
      <formula>1</formula>
    </cfRule>
    <cfRule type="expression" dxfId="1890" priority="11">
      <formula>M30</formula>
    </cfRule>
  </conditionalFormatting>
  <conditionalFormatting sqref="O32:P32">
    <cfRule type="timePeriod" dxfId="1889" priority="10" timePeriod="today">
      <formula>FLOOR(O32,1)=TODAY()</formula>
    </cfRule>
  </conditionalFormatting>
  <conditionalFormatting sqref="O33:P33">
    <cfRule type="timePeriod" dxfId="1888" priority="9" timePeriod="today">
      <formula>FLOOR(O33,1)=TODAY()</formula>
    </cfRule>
  </conditionalFormatting>
  <conditionalFormatting sqref="Q29">
    <cfRule type="cellIs" dxfId="1887" priority="8" operator="lessThan">
      <formula>1</formula>
    </cfRule>
  </conditionalFormatting>
  <conditionalFormatting sqref="Q32">
    <cfRule type="cellIs" dxfId="1886" priority="6" operator="lessThan">
      <formula>1</formula>
    </cfRule>
  </conditionalFormatting>
  <conditionalFormatting sqref="Q33">
    <cfRule type="cellIs" dxfId="1885" priority="5" operator="lessThan">
      <formula>1</formula>
    </cfRule>
  </conditionalFormatting>
  <conditionalFormatting sqref="I29">
    <cfRule type="cellIs" dxfId="1884" priority="4" operator="lessThan">
      <formula>1</formula>
    </cfRule>
  </conditionalFormatting>
  <conditionalFormatting sqref="I32">
    <cfRule type="cellIs" dxfId="1883" priority="2" operator="lessThan">
      <formula>1</formula>
    </cfRule>
  </conditionalFormatting>
  <conditionalFormatting sqref="I33">
    <cfRule type="cellIs" dxfId="1882" priority="1" operator="lessThan">
      <formula>1</formula>
    </cfRule>
  </conditionalFormatting>
  <dataValidations count="2">
    <dataValidation type="list" allowBlank="1" showInputMessage="1" showErrorMessage="1" sqref="E5:F5 M5:N5 E17:F17 M17:N17" xr:uid="{B68891D8-FB09-4CC1-B8D8-D6813C84F453}">
      <formula1>Mâles</formula1>
    </dataValidation>
    <dataValidation type="list" allowBlank="1" showInputMessage="1" showErrorMessage="1" sqref="E4:F4 M4:N4 E16:F16 M16:N16" xr:uid="{127C99F6-3608-418C-8217-8154396ED722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A2E9FD6-2D5B-4EBE-9059-0567CF9952F1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46CDEFBC-B7C2-42AA-8B1B-CF0B10E8C37F}">
          <x14:formula1>
            <xm:f>Liste!$F$2:$F$6</xm:f>
          </x14:formula1>
          <xm:sqref>H9 P9 P21 H21</xm:sqref>
        </x14:dataValidation>
        <x14:dataValidation type="list" allowBlank="1" showInputMessage="1" showErrorMessage="1" xr:uid="{77C78F28-500B-463D-88E3-A609C278C77A}">
          <x14:formula1>
            <xm:f>Liste!$G$2:$G$6</xm:f>
          </x14:formula1>
          <xm:sqref>F9 N9 N21 F21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81EBC-612D-4139-A0C8-14A5C5F36860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N13" sqref="N13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4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22:Q22"/>
    <mergeCell ref="B25:C25"/>
    <mergeCell ref="J25:K25"/>
    <mergeCell ref="N19:O19"/>
    <mergeCell ref="B22:B24"/>
    <mergeCell ref="E22:F22"/>
    <mergeCell ref="H22:I22"/>
    <mergeCell ref="J22:J24"/>
    <mergeCell ref="M22:N22"/>
    <mergeCell ref="P19:Q19"/>
    <mergeCell ref="B21:C21"/>
    <mergeCell ref="J21:K21"/>
    <mergeCell ref="B15:C15"/>
    <mergeCell ref="E15:F15"/>
    <mergeCell ref="J15:K15"/>
    <mergeCell ref="M15:N15"/>
    <mergeCell ref="B18:B20"/>
    <mergeCell ref="J18:J20"/>
    <mergeCell ref="D19:E19"/>
    <mergeCell ref="F19:G19"/>
    <mergeCell ref="H19:I19"/>
    <mergeCell ref="L19:M19"/>
    <mergeCell ref="D20:E20"/>
    <mergeCell ref="L20:M20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881" priority="411" timePeriod="today">
      <formula>FLOOR(F7,1)=TODAY()</formula>
    </cfRule>
  </conditionalFormatting>
  <conditionalFormatting sqref="F19">
    <cfRule type="timePeriod" dxfId="1880" priority="410" timePeriod="today">
      <formula>FLOOR(F19,1)=TODAY()</formula>
    </cfRule>
  </conditionalFormatting>
  <conditionalFormatting sqref="D38 G38">
    <cfRule type="timePeriod" dxfId="1879" priority="409" timePeriod="today">
      <formula>FLOOR(D38,1)=TODAY()</formula>
    </cfRule>
  </conditionalFormatting>
  <conditionalFormatting sqref="D49 G49 E44:F44 D42:E42 F41 H41">
    <cfRule type="timePeriod" dxfId="1878" priority="406" timePeriod="today">
      <formula>FLOOR(D41,1)=TODAY()</formula>
    </cfRule>
  </conditionalFormatting>
  <conditionalFormatting sqref="H41:I41">
    <cfRule type="expression" dxfId="1877" priority="405">
      <formula>D41</formula>
    </cfRule>
  </conditionalFormatting>
  <conditionalFormatting sqref="D41">
    <cfRule type="timePeriod" dxfId="1876" priority="404" timePeriod="today">
      <formula>FLOOR(D41,1)=TODAY()</formula>
    </cfRule>
  </conditionalFormatting>
  <conditionalFormatting sqref="N7">
    <cfRule type="timePeriod" dxfId="1875" priority="403" timePeriod="today">
      <formula>FLOOR(N7,1)=TODAY()</formula>
    </cfRule>
  </conditionalFormatting>
  <conditionalFormatting sqref="N19">
    <cfRule type="timePeriod" dxfId="1874" priority="402" timePeriod="today">
      <formula>FLOOR(N19,1)=TODAY()</formula>
    </cfRule>
  </conditionalFormatting>
  <conditionalFormatting sqref="Q20">
    <cfRule type="expression" dxfId="1873" priority="401">
      <formula>O20=(M21+O21+Q21)</formula>
    </cfRule>
  </conditionalFormatting>
  <conditionalFormatting sqref="D7">
    <cfRule type="timePeriod" dxfId="1872" priority="287" timePeriod="today">
      <formula>FLOOR(D7,1)=TODAY()</formula>
    </cfRule>
    <cfRule type="expression" dxfId="1871" priority="391">
      <formula>AND(D7&gt;=TODAY(),D7&lt;=TODAY()+1)</formula>
    </cfRule>
  </conditionalFormatting>
  <conditionalFormatting sqref="D7:E7">
    <cfRule type="expression" dxfId="1870" priority="247">
      <formula>$H7&lt;&gt;""</formula>
    </cfRule>
    <cfRule type="expression" dxfId="1869" priority="400">
      <formula>AND(TODAY()&gt;=$D$6+4,$H$7&lt;&gt;"")</formula>
    </cfRule>
  </conditionalFormatting>
  <conditionalFormatting sqref="D8:E8">
    <cfRule type="expression" dxfId="1868" priority="390">
      <formula>$I8&lt;&gt;""</formula>
    </cfRule>
    <cfRule type="timePeriod" dxfId="1867" priority="396" timePeriod="today">
      <formula>FLOOR(D8,1)=TODAY()</formula>
    </cfRule>
    <cfRule type="expression" dxfId="1866" priority="397">
      <formula>AND(D8&gt;=TODAY(),D8&lt;=TODAY()+1)</formula>
    </cfRule>
    <cfRule type="expression" dxfId="1865" priority="398">
      <formula>$H$7&lt;&gt;""</formula>
    </cfRule>
    <cfRule type="expression" dxfId="1864" priority="399">
      <formula>($E$9+$G$9+$I$9)=$G$8</formula>
    </cfRule>
  </conditionalFormatting>
  <conditionalFormatting sqref="E10:F10">
    <cfRule type="expression" dxfId="1863" priority="216">
      <formula>AND(SUM(E9,G9,I9)&lt;&gt;0,SUM(E9,G9,I9)=G8)</formula>
    </cfRule>
    <cfRule type="expression" dxfId="1862" priority="392">
      <formula>$H10&lt;&gt;""</formula>
    </cfRule>
    <cfRule type="timePeriod" dxfId="1861" priority="393" timePeriod="today">
      <formula>FLOOR(E10,1)=TODAY()</formula>
    </cfRule>
    <cfRule type="expression" dxfId="1860" priority="394">
      <formula>AND(E10&gt;=TODAY(),E10&lt;=TODAY()+1)</formula>
    </cfRule>
    <cfRule type="expression" dxfId="1859" priority="395">
      <formula>$I$8&lt;&gt;""</formula>
    </cfRule>
  </conditionalFormatting>
  <conditionalFormatting sqref="D12:I12">
    <cfRule type="timePeriod" dxfId="1858" priority="103" timePeriod="tomorrow">
      <formula>FLOOR(D12,1)=TODAY()+1</formula>
    </cfRule>
    <cfRule type="expression" dxfId="1857" priority="104">
      <formula>D$13&lt;&gt;""</formula>
    </cfRule>
    <cfRule type="expression" dxfId="1856" priority="105">
      <formula>D$12&lt;=TODAY()</formula>
    </cfRule>
  </conditionalFormatting>
  <conditionalFormatting sqref="D13:I13">
    <cfRule type="expression" dxfId="1855" priority="153">
      <formula>AND(D11&lt;&gt;"",YEAR($D11)=2019)</formula>
    </cfRule>
    <cfRule type="expression" dxfId="1854" priority="246">
      <formula>AND(D11&lt;&gt;"",YEAR($D11)=2020)</formula>
    </cfRule>
    <cfRule type="expression" dxfId="1853" priority="385">
      <formula>AND($D$11&lt;&gt;"",YEAR($D11)=2021)</formula>
    </cfRule>
    <cfRule type="expression" dxfId="1852" priority="386">
      <formula>AND(D11&lt;&gt;"",YEAR($D11)=2022)</formula>
    </cfRule>
    <cfRule type="expression" dxfId="1851" priority="387">
      <formula>AND(D11&lt;&gt;"",YEAR($D11)=2023)</formula>
    </cfRule>
    <cfRule type="expression" dxfId="1850" priority="388">
      <formula>AND(D11&lt;&gt;"",YEAR($D11)=2018)</formula>
    </cfRule>
  </conditionalFormatting>
  <conditionalFormatting sqref="D15">
    <cfRule type="expression" dxfId="1849" priority="120">
      <formula>AND(D15&gt;=TODAY(),D15&lt;=TODAY()+2)</formula>
    </cfRule>
    <cfRule type="expression" dxfId="1848" priority="145">
      <formula>AND(TODAY()&gt;=$H$10+6,TODAY()&lt;=$D$15-2)</formula>
    </cfRule>
  </conditionalFormatting>
  <conditionalFormatting sqref="I15">
    <cfRule type="cellIs" dxfId="1847" priority="295" operator="lessThan">
      <formula>1</formula>
    </cfRule>
  </conditionalFormatting>
  <conditionalFormatting sqref="I15">
    <cfRule type="expression" dxfId="1846" priority="384">
      <formula>IF(AND(E14="",G14="",I14="",(D11:I11)=""),"",IF(E14+G14+I14&lt;&gt;SUM(D11:I11),G15&lt;=TODAY()))</formula>
    </cfRule>
  </conditionalFormatting>
  <conditionalFormatting sqref="H7:I7">
    <cfRule type="expression" dxfId="1845" priority="381">
      <formula>$D8&lt;&gt;""</formula>
    </cfRule>
    <cfRule type="expression" dxfId="1844" priority="382">
      <formula>AND(H7="",D7&lt;&gt;"",D7&lt;=TODAY())</formula>
    </cfRule>
    <cfRule type="timePeriod" dxfId="1843" priority="383" timePeriod="today">
      <formula>FLOOR(H7,1)=TODAY()</formula>
    </cfRule>
  </conditionalFormatting>
  <conditionalFormatting sqref="I8">
    <cfRule type="expression" dxfId="1842" priority="380">
      <formula>G8=(E9+G9+I9)</formula>
    </cfRule>
  </conditionalFormatting>
  <conditionalFormatting sqref="H10">
    <cfRule type="expression" dxfId="1841" priority="376">
      <formula>(E9+G9+I9)=G8</formula>
    </cfRule>
  </conditionalFormatting>
  <conditionalFormatting sqref="H10:I10">
    <cfRule type="expression" dxfId="1840" priority="377">
      <formula>AND(H10="",E10&lt;&gt;"",E10&lt;=TODAY())</formula>
    </cfRule>
    <cfRule type="notContainsBlanks" dxfId="1839" priority="378">
      <formula>LEN(TRIM(H10))&gt;0</formula>
    </cfRule>
    <cfRule type="expression" dxfId="1838" priority="379">
      <formula>E10=TODAY()</formula>
    </cfRule>
  </conditionalFormatting>
  <conditionalFormatting sqref="D19">
    <cfRule type="timePeriod" dxfId="1837" priority="285" timePeriod="today">
      <formula>FLOOR(D19,1)=TODAY()</formula>
    </cfRule>
    <cfRule type="expression" dxfId="1836" priority="363">
      <formula>AND(D19&gt;=TODAY(),D19&lt;=TODAY()+1)</formula>
    </cfRule>
  </conditionalFormatting>
  <conditionalFormatting sqref="D19:E19">
    <cfRule type="expression" dxfId="1835" priority="277">
      <formula>$H19&lt;&gt;""</formula>
    </cfRule>
    <cfRule type="expression" dxfId="1834" priority="371">
      <formula>AND(TODAY()&gt;=$D$18+4,$H$19&lt;&gt;"")</formula>
    </cfRule>
  </conditionalFormatting>
  <conditionalFormatting sqref="D20">
    <cfRule type="expression" dxfId="1833" priority="370">
      <formula>AND(D20&gt;=TODAY(),D20&lt;=TODAY()+1)</formula>
    </cfRule>
  </conditionalFormatting>
  <conditionalFormatting sqref="D20:E20">
    <cfRule type="expression" dxfId="1832" priority="368">
      <formula>$I20&lt;&gt;""</formula>
    </cfRule>
    <cfRule type="timePeriod" dxfId="1831" priority="369" timePeriod="today">
      <formula>FLOOR(D20,1)=TODAY()</formula>
    </cfRule>
    <cfRule type="expression" dxfId="1830" priority="372">
      <formula>$H$19&lt;&gt;""</formula>
    </cfRule>
    <cfRule type="expression" dxfId="1829" priority="373">
      <formula>($E$21+$G$21+$I$21)=$G$20</formula>
    </cfRule>
  </conditionalFormatting>
  <conditionalFormatting sqref="E22:F22">
    <cfRule type="expression" dxfId="1828" priority="294">
      <formula>AND(SUM(E21,G21,I21)&lt;&gt;0,SUM(E21,G21,I21)=G20)</formula>
    </cfRule>
    <cfRule type="expression" dxfId="1827" priority="364">
      <formula>$H22&lt;&gt;""</formula>
    </cfRule>
    <cfRule type="timePeriod" dxfId="1826" priority="365" timePeriod="today">
      <formula>FLOOR(E22,1)=TODAY()</formula>
    </cfRule>
    <cfRule type="expression" dxfId="1825" priority="366">
      <formula>AND(E22&gt;=TODAY(),E22&lt;=TODAY()+1)</formula>
    </cfRule>
    <cfRule type="expression" dxfId="1824" priority="367">
      <formula>$I$20&lt;&gt;""</formula>
    </cfRule>
  </conditionalFormatting>
  <conditionalFormatting sqref="D24:I24">
    <cfRule type="timePeriod" dxfId="1823" priority="127" timePeriod="tomorrow">
      <formula>FLOOR(D24,1)=TODAY()+1</formula>
    </cfRule>
    <cfRule type="expression" dxfId="1822" priority="132">
      <formula>D$24&lt;=TODAY()</formula>
    </cfRule>
  </conditionalFormatting>
  <conditionalFormatting sqref="D24:I24">
    <cfRule type="expression" dxfId="1821" priority="97">
      <formula>D$25&lt;&gt;""</formula>
    </cfRule>
  </conditionalFormatting>
  <conditionalFormatting sqref="D25:I25">
    <cfRule type="expression" dxfId="1820" priority="184">
      <formula>AND(D23&lt;&gt;"",YEAR($D23)=2018)</formula>
    </cfRule>
    <cfRule type="expression" dxfId="1819" priority="251">
      <formula>AND(D23&lt;&gt;"",YEAR($D23)=2019)</formula>
    </cfRule>
    <cfRule type="expression" dxfId="1818" priority="358">
      <formula>AND(D23&lt;&gt;"",YEAR($D23)=2020)</formula>
    </cfRule>
    <cfRule type="expression" dxfId="1817" priority="359">
      <formula>AND(D23&lt;&gt;"",YEAR($D23)=2021)</formula>
    </cfRule>
    <cfRule type="expression" dxfId="1816" priority="360">
      <formula>AND(D23&lt;&gt;"",YEAR($D23)=2022)</formula>
    </cfRule>
    <cfRule type="expression" dxfId="1815" priority="361">
      <formula>AND(D23&lt;&gt;"",YEAR($D23)=2023)</formula>
    </cfRule>
  </conditionalFormatting>
  <conditionalFormatting sqref="D27">
    <cfRule type="expression" dxfId="1814" priority="118">
      <formula>AND(D27&gt;=TODAY(),D27&lt;=TODAY()+2)</formula>
    </cfRule>
    <cfRule type="expression" dxfId="1813" priority="129">
      <formula>AND(TODAY()&gt;=$H$22+6,TODAY()&lt;=$D$27-2)</formula>
    </cfRule>
  </conditionalFormatting>
  <conditionalFormatting sqref="H19">
    <cfRule type="timePeriod" dxfId="1812" priority="356" timePeriod="today">
      <formula>FLOOR(H19,1)=TODAY()</formula>
    </cfRule>
  </conditionalFormatting>
  <conditionalFormatting sqref="H19:I19">
    <cfRule type="expression" dxfId="1811" priority="354">
      <formula>$D20&lt;&gt;""</formula>
    </cfRule>
    <cfRule type="expression" dxfId="1810" priority="355">
      <formula>AND(H19="",D19&lt;&gt;"",D19&lt;=TODAY())</formula>
    </cfRule>
  </conditionalFormatting>
  <conditionalFormatting sqref="I20">
    <cfRule type="expression" dxfId="1809" priority="353">
      <formula>G20=(E21+G21+I21)</formula>
    </cfRule>
  </conditionalFormatting>
  <conditionalFormatting sqref="H22:I22">
    <cfRule type="expression" dxfId="1808" priority="349">
      <formula>(E21+G21+I21)=G20</formula>
    </cfRule>
    <cfRule type="expression" dxfId="1807" priority="350">
      <formula>AND(H22="",E22&lt;&gt;"",E22&lt;=TODAY())</formula>
    </cfRule>
    <cfRule type="notContainsBlanks" dxfId="1806" priority="351">
      <formula>LEN(TRIM(H22))&gt;0</formula>
    </cfRule>
    <cfRule type="expression" dxfId="1805" priority="352">
      <formula>E22=TODAY()</formula>
    </cfRule>
  </conditionalFormatting>
  <conditionalFormatting sqref="I27">
    <cfRule type="cellIs" dxfId="1804" priority="347" operator="lessThan">
      <formula>1</formula>
    </cfRule>
  </conditionalFormatting>
  <conditionalFormatting sqref="I27">
    <cfRule type="expression" dxfId="1803" priority="348">
      <formula>IF(AND(E26="",G26="",I26="",(D23:I23)=""),"",IF(E26+G26+I26&lt;&gt;SUM(D23:I23),G27&lt;=TODAY()))</formula>
    </cfRule>
  </conditionalFormatting>
  <conditionalFormatting sqref="L7">
    <cfRule type="timePeriod" dxfId="1802" priority="284" timePeriod="today">
      <formula>FLOOR(L7,1)=TODAY()</formula>
    </cfRule>
    <cfRule type="expression" dxfId="1801" priority="293">
      <formula>AND(L7&gt;=TODAY(),L7&lt;=TODAY()+1)</formula>
    </cfRule>
  </conditionalFormatting>
  <conditionalFormatting sqref="L7:M7">
    <cfRule type="expression" dxfId="1800" priority="278">
      <formula>$P7&lt;&gt;""</formula>
    </cfRule>
    <cfRule type="expression" dxfId="1799" priority="343">
      <formula>AND(TODAY()&gt;=$L$6+4,$P$7&lt;&gt;"")</formula>
    </cfRule>
  </conditionalFormatting>
  <conditionalFormatting sqref="L8">
    <cfRule type="expression" dxfId="1798" priority="342">
      <formula>AND(L8&gt;=TODAY(),L8&lt;=TODAY()+1)</formula>
    </cfRule>
  </conditionalFormatting>
  <conditionalFormatting sqref="L8:M8">
    <cfRule type="expression" dxfId="1797" priority="340">
      <formula>$Q$8&lt;&gt;""</formula>
    </cfRule>
    <cfRule type="timePeriod" dxfId="1796" priority="341" timePeriod="today">
      <formula>FLOOR(L8,1)=TODAY()</formula>
    </cfRule>
    <cfRule type="expression" dxfId="1795" priority="344">
      <formula>$P$7&lt;&gt;""</formula>
    </cfRule>
    <cfRule type="expression" dxfId="1794" priority="345">
      <formula>($M$9+$O$9+$Q$9)=$O$8</formula>
    </cfRule>
  </conditionalFormatting>
  <conditionalFormatting sqref="M10:N10">
    <cfRule type="expression" dxfId="1793" priority="291">
      <formula>"ET(SOMME(M8;O8;Q8)&lt;&gt;0;SOMME(M8;O8;Q9)=O7)  "</formula>
    </cfRule>
    <cfRule type="expression" dxfId="1792" priority="336">
      <formula>$P10&lt;&gt;""</formula>
    </cfRule>
    <cfRule type="timePeriod" dxfId="1791" priority="337" timePeriod="today">
      <formula>FLOOR(M10,1)=TODAY()</formula>
    </cfRule>
    <cfRule type="expression" dxfId="1790" priority="338">
      <formula>AND(M10&gt;=TODAY(),M10&lt;=TODAY()+1)</formula>
    </cfRule>
    <cfRule type="expression" dxfId="1789" priority="339">
      <formula>$Q$8&lt;&gt;""</formula>
    </cfRule>
  </conditionalFormatting>
  <conditionalFormatting sqref="L13:Q13">
    <cfRule type="expression" dxfId="1788" priority="173">
      <formula>AND(L11&lt;&gt;"",YEAR($L11)=2018)</formula>
    </cfRule>
    <cfRule type="expression" dxfId="1787" priority="233">
      <formula>AND(L11&lt;&gt;"",YEAR($L11)=2019)</formula>
    </cfRule>
    <cfRule type="expression" dxfId="1786" priority="332">
      <formula>AND(L11&lt;&gt;"",YEAR($L11)=2020)</formula>
    </cfRule>
    <cfRule type="expression" dxfId="1785" priority="333">
      <formula>AND(L11&lt;&gt;"",YEAR($L11)=2021)</formula>
    </cfRule>
    <cfRule type="expression" dxfId="1784" priority="334">
      <formula>AND(L11&lt;&gt;"",YEAR($L11)=2022)</formula>
    </cfRule>
    <cfRule type="expression" dxfId="1783" priority="335">
      <formula>AND(L11&lt;&gt;"",YEAR($L11)=2023)</formula>
    </cfRule>
  </conditionalFormatting>
  <conditionalFormatting sqref="L15">
    <cfRule type="expression" dxfId="1782" priority="119">
      <formula>AND(L15&gt;=TODAY(),L15&lt;=TODAY()+2)</formula>
    </cfRule>
    <cfRule type="expression" dxfId="1781" priority="133">
      <formula>AND(TODAY()&gt;=$P$10+6,TODAY()&lt;=$L$15-2)</formula>
    </cfRule>
  </conditionalFormatting>
  <conditionalFormatting sqref="P7">
    <cfRule type="timePeriod" dxfId="1780" priority="330" timePeriod="today">
      <formula>FLOOR(P7,1)=TODAY()</formula>
    </cfRule>
  </conditionalFormatting>
  <conditionalFormatting sqref="P7:Q7">
    <cfRule type="expression" dxfId="1779" priority="328">
      <formula>$L8&lt;&gt;""</formula>
    </cfRule>
    <cfRule type="expression" dxfId="1778" priority="329">
      <formula>AND(P7="",L7&lt;&gt;"",L7&lt;=TODAY())</formula>
    </cfRule>
  </conditionalFormatting>
  <conditionalFormatting sqref="Q8">
    <cfRule type="expression" dxfId="1777" priority="327">
      <formula>O8=(M9+O9+Q9)</formula>
    </cfRule>
  </conditionalFormatting>
  <conditionalFormatting sqref="P10:Q10">
    <cfRule type="expression" dxfId="1776" priority="323">
      <formula>(M9+O9+Q9)=O8</formula>
    </cfRule>
    <cfRule type="expression" dxfId="1775" priority="324">
      <formula>AND(P10="",M10&lt;&gt;"",M10&lt;=TODAY())</formula>
    </cfRule>
    <cfRule type="notContainsBlanks" dxfId="1774" priority="325">
      <formula>LEN(TRIM(P10))&gt;0</formula>
    </cfRule>
    <cfRule type="expression" dxfId="1773" priority="326">
      <formula>M10=TODAY()</formula>
    </cfRule>
  </conditionalFormatting>
  <conditionalFormatting sqref="Q15">
    <cfRule type="cellIs" dxfId="1772" priority="321" operator="lessThan">
      <formula>1</formula>
    </cfRule>
  </conditionalFormatting>
  <conditionalFormatting sqref="Q15">
    <cfRule type="expression" dxfId="1771" priority="322">
      <formula>IF(AND(M14="",O14="",Q14="",(L11:Q11)=""),"",IF(M14+O14+Q14&lt;&gt;SUM(L11:Q11),O15&lt;=TODAY()))</formula>
    </cfRule>
  </conditionalFormatting>
  <conditionalFormatting sqref="L19">
    <cfRule type="timePeriod" dxfId="1770" priority="283" timePeriod="today">
      <formula>FLOOR(L19,1)=TODAY()</formula>
    </cfRule>
    <cfRule type="expression" dxfId="1769" priority="290">
      <formula>AND(L19&gt;=TODAY(),L19&lt;=TODAY()+1)</formula>
    </cfRule>
  </conditionalFormatting>
  <conditionalFormatting sqref="L19:M19">
    <cfRule type="expression" dxfId="1768" priority="276">
      <formula>$P19&lt;&gt;""</formula>
    </cfRule>
    <cfRule type="expression" dxfId="1767" priority="317">
      <formula>AND(TODAY()&gt;=$L$18+4,$P$19&lt;&gt;"")</formula>
    </cfRule>
  </conditionalFormatting>
  <conditionalFormatting sqref="L20:M20">
    <cfRule type="expression" dxfId="1766" priority="314">
      <formula>$Q20&lt;&gt;""</formula>
    </cfRule>
    <cfRule type="timePeriod" dxfId="1765" priority="315" timePeriod="today">
      <formula>FLOOR(L20,1)=TODAY()</formula>
    </cfRule>
    <cfRule type="expression" dxfId="1764" priority="316">
      <formula>AND(L20&gt;=TODAY(),L20&lt;=TODAY()+1)</formula>
    </cfRule>
    <cfRule type="expression" dxfId="1763" priority="318">
      <formula>$P$19&lt;&gt;""</formula>
    </cfRule>
    <cfRule type="expression" dxfId="1762" priority="319">
      <formula>($M$21+$O$21+$Q$21)=$O$20</formula>
    </cfRule>
  </conditionalFormatting>
  <conditionalFormatting sqref="M22:N22">
    <cfRule type="expression" dxfId="1761" priority="288">
      <formula>AND(SUM(M21,O21,Q21)&lt;&gt;0,SUM(M21,O21,Q21)=O20)</formula>
    </cfRule>
    <cfRule type="expression" dxfId="1760" priority="310">
      <formula>$P22&lt;&gt;""</formula>
    </cfRule>
    <cfRule type="timePeriod" dxfId="1759" priority="311" timePeriod="today">
      <formula>FLOOR(M22,1)=TODAY()</formula>
    </cfRule>
    <cfRule type="expression" dxfId="1758" priority="312">
      <formula>AND(M22&gt;=TODAY(),M22&lt;=TODAY()+1)</formula>
    </cfRule>
    <cfRule type="expression" dxfId="1757" priority="313">
      <formula>$Q$20&lt;&gt;""</formula>
    </cfRule>
  </conditionalFormatting>
  <conditionalFormatting sqref="L25:Q25">
    <cfRule type="expression" dxfId="1756" priority="147">
      <formula>AND(L23&lt;&gt;"",YEAR($L23)=2023)</formula>
    </cfRule>
    <cfRule type="expression" dxfId="1755" priority="220">
      <formula>AND(L23&lt;&gt;"",YEAR($L23)=2022)</formula>
    </cfRule>
    <cfRule type="expression" dxfId="1754" priority="306">
      <formula>AND(L23&lt;&gt;"",YEAR($L23)=2021)</formula>
    </cfRule>
    <cfRule type="expression" dxfId="1753" priority="307">
      <formula>AND(L23&lt;&gt;"",YEAR($L23)=2020)</formula>
    </cfRule>
    <cfRule type="expression" dxfId="1752" priority="308">
      <formula>AND(L23&lt;&gt;"",YEAR($L23)=2019)</formula>
    </cfRule>
    <cfRule type="expression" dxfId="1751" priority="309">
      <formula>AND(L23&lt;&gt;"",YEAR($L23)=2018)</formula>
    </cfRule>
  </conditionalFormatting>
  <conditionalFormatting sqref="L27">
    <cfRule type="expression" dxfId="1750" priority="121">
      <formula>AND(L27&gt;=TODAY(),L27&lt;=TODAY()+2)</formula>
    </cfRule>
    <cfRule type="expression" dxfId="1749" priority="169">
      <formula>AND(TODAY()&gt;=$P$22+6,TODAY()&lt;=$L$27-2)</formula>
    </cfRule>
  </conditionalFormatting>
  <conditionalFormatting sqref="P19">
    <cfRule type="timePeriod" dxfId="1748" priority="304" timePeriod="today">
      <formula>FLOOR(P19,1)=TODAY()</formula>
    </cfRule>
  </conditionalFormatting>
  <conditionalFormatting sqref="P19:Q19">
    <cfRule type="expression" dxfId="1747" priority="302">
      <formula>$L20&lt;&gt;""</formula>
    </cfRule>
    <cfRule type="expression" dxfId="1746" priority="303">
      <formula>AND(P19="",L19&lt;&gt;"",L19&lt;=TODAY())</formula>
    </cfRule>
  </conditionalFormatting>
  <conditionalFormatting sqref="P22:Q22">
    <cfRule type="expression" dxfId="1745" priority="298">
      <formula>(M21+O21+Q21)=O20</formula>
    </cfRule>
    <cfRule type="expression" dxfId="1744" priority="299">
      <formula>AND(P22="",M22&lt;&gt;"",M22&lt;=TODAY())</formula>
    </cfRule>
    <cfRule type="notContainsBlanks" dxfId="1743" priority="300">
      <formula>LEN(TRIM(P22))&gt;0</formula>
    </cfRule>
    <cfRule type="expression" dxfId="1742" priority="301">
      <formula>M22=TODAY()</formula>
    </cfRule>
  </conditionalFormatting>
  <conditionalFormatting sqref="Q27">
    <cfRule type="cellIs" dxfId="1741" priority="296" operator="lessThan">
      <formula>1</formula>
    </cfRule>
  </conditionalFormatting>
  <conditionalFormatting sqref="Q27">
    <cfRule type="expression" dxfId="1740" priority="297">
      <formula>IF(AND(M26="",O26="",Q26="",(L23:Q23)=""),"",IF(M26+O26+Q26&lt;&gt;SUM(L23:Q23),O27&lt;=TODAY()))</formula>
    </cfRule>
  </conditionalFormatting>
  <conditionalFormatting sqref="D6:I15">
    <cfRule type="expression" dxfId="1739" priority="201">
      <formula>AND(($E$14+$G$14+$I$14)&lt;&gt;"",COUNTA($D$11:$I$11)&gt;0,COUNTA($D$11:$I$11)=($E$14+$G$14+$I$14))</formula>
    </cfRule>
  </conditionalFormatting>
  <conditionalFormatting sqref="D18:I27">
    <cfRule type="expression" dxfId="1738" priority="148">
      <formula>AND(($E$26+$G$26+$I$26)&lt;&gt;"",COUNTA($D$23:$I$23)&gt;0,COUNTA($D$23:$I$23)=($E$26+$G$26+$I$26))</formula>
    </cfRule>
  </conditionalFormatting>
  <conditionalFormatting sqref="L12:Q12">
    <cfRule type="timePeriod" dxfId="1737" priority="134" timePeriod="tomorrow">
      <formula>FLOOR(L12,1)=TODAY()+1</formula>
    </cfRule>
    <cfRule type="expression" dxfId="1736" priority="136">
      <formula>L$12&lt;=TODAY()</formula>
    </cfRule>
  </conditionalFormatting>
  <conditionalFormatting sqref="L12:Q12">
    <cfRule type="expression" dxfId="1735" priority="91">
      <formula>L$13&lt;&gt;""</formula>
    </cfRule>
  </conditionalFormatting>
  <conditionalFormatting sqref="L6:Q15">
    <cfRule type="expression" dxfId="1734" priority="150">
      <formula>AND(($M$14+$O$14+$Q$14)&lt;&gt;"",COUNTA($L$11:$Q$11)&gt;0,COUNTA($L$11:$Q$11)=($M$14+$O$14+$Q$14))</formula>
    </cfRule>
  </conditionalFormatting>
  <conditionalFormatting sqref="L24:Q24">
    <cfRule type="expression" dxfId="1733" priority="123">
      <formula>L$24&lt;=TODAY()</formula>
    </cfRule>
    <cfRule type="timePeriod" dxfId="1732" priority="160" timePeriod="tomorrow">
      <formula>FLOOR(L24,1)=TODAY()+1</formula>
    </cfRule>
  </conditionalFormatting>
  <conditionalFormatting sqref="L24:Q24">
    <cfRule type="expression" dxfId="1731" priority="85">
      <formula>L$25&lt;&gt;""</formula>
    </cfRule>
  </conditionalFormatting>
  <conditionalFormatting sqref="L18:Q27">
    <cfRule type="expression" dxfId="1730" priority="146">
      <formula>AND(($M$26+$O$26+$Q$26)&lt;&gt;"",COUNTA($L$23:$Q$23)&gt;0,COUNTA($L$23:$Q$23)=($M$26+$O$26+$Q$26))</formula>
    </cfRule>
  </conditionalFormatting>
  <conditionalFormatting sqref="D6:I10">
    <cfRule type="expression" dxfId="1729" priority="144">
      <formula>AND($E$9&lt;&gt;"",$G$9&lt;&gt;"",$I$9&lt;&gt;"",$G$8&lt;&gt;"",$E$9+$G$9+$I$9=$G$8)</formula>
    </cfRule>
  </conditionalFormatting>
  <conditionalFormatting sqref="D18:I22">
    <cfRule type="expression" dxfId="1728" priority="141">
      <formula>AND($E$21&lt;&gt;"",$G$21&lt;&gt;"",$I$21&lt;&gt;"",$G$20&lt;&gt;"",$E$21+$G$21+$I$21=$G$20)</formula>
    </cfRule>
  </conditionalFormatting>
  <conditionalFormatting sqref="L6:Q10">
    <cfRule type="expression" dxfId="1727" priority="143">
      <formula>AND($M$9&lt;&gt;"",$O$9&lt;&gt;"",$Q$9&lt;&gt;"",$O$8&lt;&gt;"",$M$9+$O$9+$Q$9=$O$8)</formula>
    </cfRule>
  </conditionalFormatting>
  <conditionalFormatting sqref="L18:Q22">
    <cfRule type="expression" dxfId="1726" priority="139">
      <formula>AND($M$21&lt;&gt;"",$O$21&lt;&gt;"",$Q$21&lt;&gt;"",$O$20&lt;&gt;"",$M$21+$O$21+$Q$21=$O$20)</formula>
    </cfRule>
  </conditionalFormatting>
  <conditionalFormatting sqref="M5:N5">
    <cfRule type="expression" dxfId="1725" priority="78">
      <formula>$M$5&lt;&gt;""</formula>
    </cfRule>
    <cfRule type="expression" dxfId="1724" priority="83">
      <formula>OR(D27&lt;=TODAY()-2,Q5&lt;=TODAY()-2)</formula>
    </cfRule>
    <cfRule type="expression" dxfId="1723" priority="280">
      <formula>$M$4&lt;&gt;""</formula>
    </cfRule>
    <cfRule type="expression" dxfId="1722" priority="282">
      <formula>OR($E$21+$G$21+$I$21=$I$20,$E$26+$G$26+$I$26=$I$20,TODAY()&gt;=$D$27-2)</formula>
    </cfRule>
  </conditionalFormatting>
  <conditionalFormatting sqref="D6">
    <cfRule type="expression" dxfId="1721" priority="217">
      <formula>$D$6&lt;&gt;""</formula>
    </cfRule>
    <cfRule type="expression" dxfId="1720" priority="275">
      <formula>$I$5&lt;&gt;""</formula>
    </cfRule>
    <cfRule type="expression" dxfId="1719" priority="375">
      <formula>$D7=TODAY()</formula>
    </cfRule>
  </conditionalFormatting>
  <conditionalFormatting sqref="L6">
    <cfRule type="expression" dxfId="1718" priority="214">
      <formula>$L6&lt;&gt;""</formula>
    </cfRule>
    <cfRule type="expression" dxfId="1717" priority="244">
      <formula>$Q$4&lt;&gt;""</formula>
    </cfRule>
    <cfRule type="expression" dxfId="1716" priority="346">
      <formula>$L$7=TODAY()</formula>
    </cfRule>
  </conditionalFormatting>
  <conditionalFormatting sqref="D18">
    <cfRule type="expression" dxfId="1715" priority="265">
      <formula>$D$18&lt;&gt;""</formula>
    </cfRule>
    <cfRule type="expression" dxfId="1714" priority="357">
      <formula>$I16&lt;&gt;""</formula>
    </cfRule>
  </conditionalFormatting>
  <conditionalFormatting sqref="L18">
    <cfRule type="expression" dxfId="1713" priority="213">
      <formula>$L18&lt;&gt;""</formula>
    </cfRule>
    <cfRule type="expression" dxfId="1712" priority="231">
      <formula>$Q$16&lt;&gt;""</formula>
    </cfRule>
    <cfRule type="expression" dxfId="1711" priority="320">
      <formula>$L$19=TODAY()</formula>
    </cfRule>
  </conditionalFormatting>
  <conditionalFormatting sqref="E5">
    <cfRule type="expression" dxfId="1710" priority="271">
      <formula>$E5&lt;&gt;""</formula>
    </cfRule>
    <cfRule type="expression" dxfId="1709" priority="281">
      <formula>$E$4&lt;&gt;""</formula>
    </cfRule>
  </conditionalFormatting>
  <conditionalFormatting sqref="M6:Q6">
    <cfRule type="expression" dxfId="1708" priority="180">
      <formula>AND($P$7="",L6&lt;&gt;"",M6="")</formula>
    </cfRule>
  </conditionalFormatting>
  <conditionalFormatting sqref="D11">
    <cfRule type="expression" dxfId="1707" priority="102">
      <formula>IF($I8&gt;=1,$H$10,"")</formula>
    </cfRule>
  </conditionalFormatting>
  <conditionalFormatting sqref="E11">
    <cfRule type="expression" dxfId="1706" priority="111">
      <formula>IF($I$8&gt;=2,$H$10,"")</formula>
    </cfRule>
    <cfRule type="expression" dxfId="1705" priority="191">
      <formula>$E11&lt;&gt;""</formula>
    </cfRule>
  </conditionalFormatting>
  <conditionalFormatting sqref="F11">
    <cfRule type="expression" dxfId="1704" priority="157">
      <formula>IF($I$8&gt;=3,$H$10,"")</formula>
    </cfRule>
    <cfRule type="expression" dxfId="1703" priority="197">
      <formula>$F$11&lt;&gt;""</formula>
    </cfRule>
  </conditionalFormatting>
  <conditionalFormatting sqref="G11">
    <cfRule type="expression" dxfId="1702" priority="187">
      <formula>IF($I$8&gt;=4,$H$10,"")</formula>
    </cfRule>
    <cfRule type="expression" dxfId="1701" priority="202">
      <formula>$G$11&lt;&gt;""</formula>
    </cfRule>
  </conditionalFormatting>
  <conditionalFormatting sqref="H11">
    <cfRule type="expression" dxfId="1700" priority="188">
      <formula>IF($I$8&gt;=5,$H$10,"")</formula>
    </cfRule>
    <cfRule type="expression" dxfId="1699" priority="203">
      <formula>$H$11&lt;&gt;""</formula>
    </cfRule>
  </conditionalFormatting>
  <conditionalFormatting sqref="I11">
    <cfRule type="expression" dxfId="1698" priority="189">
      <formula>IF($I$8&gt;=6,$H$10,"")</formula>
    </cfRule>
    <cfRule type="expression" dxfId="1697" priority="204">
      <formula>$I$11&lt;&gt;""</formula>
    </cfRule>
  </conditionalFormatting>
  <conditionalFormatting sqref="D23">
    <cfRule type="expression" dxfId="1696" priority="149">
      <formula>IF($I$20&gt;=1,$H$22,"")</formula>
    </cfRule>
  </conditionalFormatting>
  <conditionalFormatting sqref="E23">
    <cfRule type="expression" dxfId="1695" priority="183">
      <formula>IF($I$20&gt;=2,$H$22,"")</formula>
    </cfRule>
    <cfRule type="expression" dxfId="1694" priority="186">
      <formula>$E$23&lt;&gt;""</formula>
    </cfRule>
  </conditionalFormatting>
  <conditionalFormatting sqref="F23">
    <cfRule type="expression" dxfId="1693" priority="182">
      <formula>IF($I$20&gt;=3,$H$22,"")</formula>
    </cfRule>
    <cfRule type="expression" dxfId="1692" priority="192">
      <formula>$F$23&lt;&gt;""</formula>
    </cfRule>
  </conditionalFormatting>
  <conditionalFormatting sqref="G23">
    <cfRule type="expression" dxfId="1691" priority="181">
      <formula>IF($I$20&gt;=4,$H$22,"")</formula>
    </cfRule>
    <cfRule type="expression" dxfId="1690" priority="193">
      <formula>$G$23&lt;&gt;""</formula>
    </cfRule>
  </conditionalFormatting>
  <conditionalFormatting sqref="H23">
    <cfRule type="expression" dxfId="1689" priority="155">
      <formula>IF($I$20&gt;=5,$H$22,"")</formula>
    </cfRule>
    <cfRule type="expression" dxfId="1688" priority="194">
      <formula>$H$23&lt;&gt;""</formula>
    </cfRule>
  </conditionalFormatting>
  <conditionalFormatting sqref="I23">
    <cfRule type="expression" dxfId="1687" priority="96">
      <formula>IF($I$20&gt;=6,$H$22,"")</formula>
    </cfRule>
    <cfRule type="expression" dxfId="1686" priority="195">
      <formula>$I$23&lt;&gt;""</formula>
    </cfRule>
  </conditionalFormatting>
  <conditionalFormatting sqref="L11">
    <cfRule type="expression" dxfId="1685" priority="151">
      <formula>IF($Q8&gt;=1,$P$10,"")</formula>
    </cfRule>
  </conditionalFormatting>
  <conditionalFormatting sqref="M11">
    <cfRule type="expression" dxfId="1684" priority="90">
      <formula>IF($Q$8&gt;=2,$P$10,"")</formula>
    </cfRule>
    <cfRule type="expression" dxfId="1683" priority="175">
      <formula>$M$11&lt;&gt;""</formula>
    </cfRule>
  </conditionalFormatting>
  <conditionalFormatting sqref="N11">
    <cfRule type="expression" dxfId="1682" priority="156">
      <formula>IF($Q$8&gt;=3,$P$10,"")</formula>
    </cfRule>
    <cfRule type="expression" dxfId="1681" priority="176">
      <formula>$N$11&lt;&gt;""</formula>
    </cfRule>
  </conditionalFormatting>
  <conditionalFormatting sqref="O11">
    <cfRule type="expression" dxfId="1680" priority="172">
      <formula>IF($Q$8&gt;=4,$P$10,"")</formula>
    </cfRule>
    <cfRule type="expression" dxfId="1679" priority="177">
      <formula>$O$11&lt;&gt;""</formula>
    </cfRule>
  </conditionalFormatting>
  <conditionalFormatting sqref="P11">
    <cfRule type="expression" dxfId="1678" priority="171">
      <formula>IF($Q$8&gt;=5,$P$10,"")</formula>
    </cfRule>
    <cfRule type="expression" dxfId="1677" priority="178">
      <formula>$P$11&lt;&gt;""</formula>
    </cfRule>
  </conditionalFormatting>
  <conditionalFormatting sqref="Q11">
    <cfRule type="expression" dxfId="1676" priority="170">
      <formula>IF($Q$8&gt;=6,$P$10,"")</formula>
    </cfRule>
    <cfRule type="expression" dxfId="1675" priority="179">
      <formula>$Q$11&lt;&gt;""</formula>
    </cfRule>
  </conditionalFormatting>
  <conditionalFormatting sqref="L23">
    <cfRule type="expression" dxfId="1674" priority="161">
      <formula>IF($Q$20&gt;=1,$P$22,"")</formula>
    </cfRule>
  </conditionalFormatting>
  <conditionalFormatting sqref="M23">
    <cfRule type="expression" dxfId="1673" priority="84">
      <formula>IF($Q$20&gt;=2,$P$22,"")</formula>
    </cfRule>
    <cfRule type="expression" dxfId="1672" priority="162">
      <formula>$M$23&lt;&gt;""</formula>
    </cfRule>
  </conditionalFormatting>
  <conditionalFormatting sqref="N23">
    <cfRule type="expression" dxfId="1671" priority="159">
      <formula>IF($Q$20&gt;=3,$P$22,"")</formula>
    </cfRule>
    <cfRule type="expression" dxfId="1670" priority="163">
      <formula>$N$23&lt;&gt;""</formula>
    </cfRule>
  </conditionalFormatting>
  <conditionalFormatting sqref="O23">
    <cfRule type="expression" dxfId="1669" priority="158">
      <formula>IF($Q$20&gt;=4,$P$22,"")</formula>
    </cfRule>
    <cfRule type="expression" dxfId="1668" priority="164">
      <formula>$O$23&lt;&gt;""</formula>
    </cfRule>
  </conditionalFormatting>
  <conditionalFormatting sqref="P23">
    <cfRule type="expression" dxfId="1667" priority="154">
      <formula>IF($Q$20&gt;=5,$P$22,"")</formula>
    </cfRule>
    <cfRule type="expression" dxfId="1666" priority="165">
      <formula>$P$23&lt;&gt;""</formula>
    </cfRule>
  </conditionalFormatting>
  <conditionalFormatting sqref="Q23">
    <cfRule type="expression" dxfId="1665" priority="117">
      <formula>IF($Q$20&gt;=6,$P$22,"")</formula>
    </cfRule>
    <cfRule type="expression" dxfId="1664" priority="166">
      <formula>$Q$23&lt;&gt;""</formula>
    </cfRule>
  </conditionalFormatting>
  <conditionalFormatting sqref="D11:I11">
    <cfRule type="expression" dxfId="1663" priority="59">
      <formula>D$11&lt;&gt;""</formula>
    </cfRule>
    <cfRule type="expression" dxfId="1662" priority="190">
      <formula>$H$10&lt;=TODAY()-2</formula>
    </cfRule>
  </conditionalFormatting>
  <conditionalFormatting sqref="L11:Q11">
    <cfRule type="expression" dxfId="1661" priority="58">
      <formula>L$11&lt;&gt;""</formula>
    </cfRule>
    <cfRule type="expression" dxfId="1660" priority="174">
      <formula>$P$10&lt;=TODAY()-2</formula>
    </cfRule>
  </conditionalFormatting>
  <conditionalFormatting sqref="D23:I23">
    <cfRule type="expression" dxfId="1659" priority="57">
      <formula>D$23&lt;&gt;""</formula>
    </cfRule>
    <cfRule type="expression" dxfId="1658" priority="185">
      <formula>$H$22&lt;=TODAY()-2</formula>
    </cfRule>
  </conditionalFormatting>
  <conditionalFormatting sqref="L23:Q23">
    <cfRule type="expression" dxfId="1657" priority="56">
      <formula>L$23&lt;&gt;""</formula>
    </cfRule>
    <cfRule type="expression" dxfId="1656" priority="167">
      <formula>$P$22&lt;=TODAY()-2</formula>
    </cfRule>
  </conditionalFormatting>
  <conditionalFormatting sqref="E6:I6">
    <cfRule type="expression" dxfId="1655" priority="248">
      <formula>AND($H$7="",D6&lt;&gt;"",E6="")</formula>
    </cfRule>
  </conditionalFormatting>
  <conditionalFormatting sqref="E18:I18">
    <cfRule type="expression" dxfId="1654" priority="209">
      <formula>AND($H$19="",D18&lt;&gt;"",E18="")</formula>
    </cfRule>
  </conditionalFormatting>
  <conditionalFormatting sqref="M18:Q18">
    <cfRule type="expression" dxfId="1653" priority="207">
      <formula>AND($P$19="",L18&lt;&gt;"",M18="")</formula>
    </cfRule>
  </conditionalFormatting>
  <conditionalFormatting sqref="M12">
    <cfRule type="expression" dxfId="1652" priority="232">
      <formula>AND(TODAY()&gt;=$M$11,TODAY()&lt;=$M$12-1)</formula>
    </cfRule>
  </conditionalFormatting>
  <conditionalFormatting sqref="L12">
    <cfRule type="expression" dxfId="1651" priority="292">
      <formula>AND(TODAY()&gt;=$L$11,TODAY()&lt;=$L$12-1)</formula>
    </cfRule>
  </conditionalFormatting>
  <conditionalFormatting sqref="N12">
    <cfRule type="expression" dxfId="1650" priority="95">
      <formula>$N$12&lt;=TODAY()</formula>
    </cfRule>
    <cfRule type="expression" dxfId="1649" priority="210">
      <formula>AND(TODAY()&gt;=$N$11,TODAY()&lt;=$N$12-1)</formula>
    </cfRule>
  </conditionalFormatting>
  <conditionalFormatting sqref="O12">
    <cfRule type="expression" dxfId="1648" priority="94">
      <formula>$O$12&lt;=TODAY()</formula>
    </cfRule>
    <cfRule type="expression" dxfId="1647" priority="142">
      <formula>AND(TODAY()&gt;=$O$11,TODAY()&lt;=$O$12-1)</formula>
    </cfRule>
  </conditionalFormatting>
  <conditionalFormatting sqref="P12">
    <cfRule type="expression" dxfId="1646" priority="93">
      <formula>$P12&lt;=TODAY()</formula>
    </cfRule>
    <cfRule type="expression" dxfId="1645" priority="137">
      <formula>AND(TODAY()&gt;=$P$11,TODAY()&lt;=$P$12-1)</formula>
    </cfRule>
  </conditionalFormatting>
  <conditionalFormatting sqref="Q12">
    <cfRule type="expression" dxfId="1644" priority="92">
      <formula>$Q$12&lt;=TODAY()</formula>
    </cfRule>
    <cfRule type="expression" dxfId="1643" priority="135">
      <formula>AND(TODAY()&gt;=$Q$11,TODAY()&lt;=$Q$12-1)</formula>
    </cfRule>
  </conditionalFormatting>
  <conditionalFormatting sqref="D24">
    <cfRule type="expression" dxfId="1642" priority="362">
      <formula>AND(TODAY()&gt;=D23,TODAY()&lt;=D24-1)</formula>
    </cfRule>
  </conditionalFormatting>
  <conditionalFormatting sqref="E24">
    <cfRule type="expression" dxfId="1641" priority="130">
      <formula>$E$24&lt;=TODAY()</formula>
    </cfRule>
    <cfRule type="expression" dxfId="1640" priority="250">
      <formula>AND(TODAY()&gt;=$E$23,TODAY()&lt;=$E$24-1)</formula>
    </cfRule>
  </conditionalFormatting>
  <conditionalFormatting sqref="F24">
    <cfRule type="expression" dxfId="1639" priority="101">
      <formula>$F$24&lt;=TODAY()</formula>
    </cfRule>
    <cfRule type="expression" dxfId="1638" priority="211">
      <formula>AND(TODAY()&gt;=$F$23,TODAY()&lt;=$F$24-1)</formula>
    </cfRule>
  </conditionalFormatting>
  <conditionalFormatting sqref="G24">
    <cfRule type="expression" dxfId="1637" priority="100">
      <formula>$G$24&lt;=TODAY()</formula>
    </cfRule>
    <cfRule type="expression" dxfId="1636" priority="140">
      <formula>AND(TODAY()&gt;=$G$23,TODAY()&lt;=$G$24-1)</formula>
    </cfRule>
  </conditionalFormatting>
  <conditionalFormatting sqref="H24">
    <cfRule type="expression" dxfId="1635" priority="99">
      <formula>$H$24&lt;=TODAY()</formula>
    </cfRule>
    <cfRule type="expression" dxfId="1634" priority="131">
      <formula>AND(TODAY()&gt;=$H$23,TODAY()&lt;=$H$24-1)</formula>
    </cfRule>
  </conditionalFormatting>
  <conditionalFormatting sqref="I24">
    <cfRule type="expression" dxfId="1633" priority="98">
      <formula>$I$24&lt;=TODAY()</formula>
    </cfRule>
    <cfRule type="expression" dxfId="1632" priority="128">
      <formula>AND(TODAY()&gt;=$I$23,TODAY()&lt;=$I$24-1)</formula>
    </cfRule>
  </conditionalFormatting>
  <conditionalFormatting sqref="L24">
    <cfRule type="expression" dxfId="1631" priority="289">
      <formula>AND(TODAY()&gt;=$L$23,TODAY()&lt;=$L$24-1)</formula>
    </cfRule>
  </conditionalFormatting>
  <conditionalFormatting sqref="M24">
    <cfRule type="expression" dxfId="1630" priority="122">
      <formula>$M$24&lt;=TODAY()</formula>
    </cfRule>
    <cfRule type="expression" dxfId="1629" priority="219">
      <formula>AND(TODAY()&gt;=$M$23,TODAY()&lt;=$M$24-1)</formula>
    </cfRule>
  </conditionalFormatting>
  <conditionalFormatting sqref="N24">
    <cfRule type="expression" dxfId="1628" priority="89">
      <formula>$N$24&lt;=TODAY()</formula>
    </cfRule>
    <cfRule type="expression" dxfId="1627" priority="138">
      <formula>AND(TODAY()&gt;=$N$23,TODAY()&lt;=$N$24-1)</formula>
    </cfRule>
  </conditionalFormatting>
  <conditionalFormatting sqref="O24">
    <cfRule type="expression" dxfId="1626" priority="88">
      <formula>$O$24&lt;=TODAY()</formula>
    </cfRule>
    <cfRule type="expression" dxfId="1625" priority="126">
      <formula>AND(TODAY()&gt;=$O$23,TODAY()&lt;=$O$24-1)</formula>
    </cfRule>
  </conditionalFormatting>
  <conditionalFormatting sqref="P24">
    <cfRule type="expression" dxfId="1624" priority="87">
      <formula>$P$24&lt;=TODAY()</formula>
    </cfRule>
    <cfRule type="expression" dxfId="1623" priority="125">
      <formula>AND(TODAY()&gt;=$P$23,TODAY()&lt;=$P$24-1)</formula>
    </cfRule>
  </conditionalFormatting>
  <conditionalFormatting sqref="Q24">
    <cfRule type="expression" dxfId="1622" priority="86">
      <formula>$Q$24&lt;=TODAY()</formula>
    </cfRule>
    <cfRule type="expression" dxfId="1621" priority="124">
      <formula>AND(TODAY()&gt;=$Q$23,TODAY()&lt;=$Q$24-1)</formula>
    </cfRule>
  </conditionalFormatting>
  <conditionalFormatting sqref="G15">
    <cfRule type="expression" dxfId="1620" priority="112">
      <formula>$G$15=TODAY()</formula>
    </cfRule>
    <cfRule type="expression" dxfId="1619" priority="113">
      <formula>AND(TODAY()&gt;=D15,TODAY()&lt;=G15)</formula>
    </cfRule>
  </conditionalFormatting>
  <conditionalFormatting sqref="G27">
    <cfRule type="expression" dxfId="1618" priority="109">
      <formula>$G$27=TODAY()</formula>
    </cfRule>
    <cfRule type="expression" dxfId="1617" priority="116">
      <formula>AND(TODAY()&gt;=$D$27,TODAY()&lt;=$G$27)</formula>
    </cfRule>
  </conditionalFormatting>
  <conditionalFormatting sqref="O15">
    <cfRule type="expression" dxfId="1616" priority="110">
      <formula>$O$15=TODAY()</formula>
    </cfRule>
    <cfRule type="expression" dxfId="1615" priority="115">
      <formula>AND(TODAY()&gt;=L15,TODAY()&lt;=O15)</formula>
    </cfRule>
  </conditionalFormatting>
  <conditionalFormatting sqref="O27">
    <cfRule type="expression" dxfId="1614" priority="108">
      <formula>$O$27=TODAY()</formula>
    </cfRule>
    <cfRule type="expression" dxfId="1613" priority="114">
      <formula>AND(TODAY()&gt;=$L$27,AUJOURDHUI&lt;=$O$27)</formula>
    </cfRule>
  </conditionalFormatting>
  <conditionalFormatting sqref="D12">
    <cfRule type="expression" dxfId="1612" priority="218">
      <formula>AND(TODAY()&gt;=D11,TODAY()&lt;=D12-1)</formula>
    </cfRule>
  </conditionalFormatting>
  <conditionalFormatting sqref="E12">
    <cfRule type="expression" dxfId="1611" priority="245">
      <formula>AND(TODAY()&gt;=$E$11,TODAY()&lt;=$E$12-1)</formula>
    </cfRule>
  </conditionalFormatting>
  <conditionalFormatting sqref="F12">
    <cfRule type="expression" dxfId="1610" priority="389">
      <formula>AND(TODAY()&gt;=$F$11,TODAY()&lt;=$F$12-1)</formula>
    </cfRule>
  </conditionalFormatting>
  <conditionalFormatting sqref="G12">
    <cfRule type="expression" dxfId="1609" priority="152">
      <formula>AND(TODAY()&gt;=$G$11,TODAY()&lt;=$G$12-1)</formula>
    </cfRule>
  </conditionalFormatting>
  <conditionalFormatting sqref="H12">
    <cfRule type="expression" dxfId="1608" priority="107">
      <formula>AND(TODAY()&gt;=$H$11,TODAY()&lt;=$H$12-1)</formula>
    </cfRule>
  </conditionalFormatting>
  <conditionalFormatting sqref="I12">
    <cfRule type="expression" dxfId="1607" priority="106">
      <formula>AND(TODAY()&gt;=$I$11,TODAY()&lt;=$I$12-1)</formula>
    </cfRule>
  </conditionalFormatting>
  <conditionalFormatting sqref="E4:F4">
    <cfRule type="expression" dxfId="1606" priority="81">
      <formula>$E$4&lt;&gt;""</formula>
    </cfRule>
    <cfRule type="expression" dxfId="1605" priority="82">
      <formula>$E$4=""</formula>
    </cfRule>
  </conditionalFormatting>
  <conditionalFormatting sqref="M4:N4">
    <cfRule type="expression" dxfId="1604" priority="60">
      <formula>$M$4&lt;&gt;""</formula>
    </cfRule>
    <cfRule type="expression" dxfId="1603" priority="77">
      <formula>Q4=TODAY()</formula>
    </cfRule>
    <cfRule type="expression" dxfId="1602" priority="79">
      <formula>OR(D27&lt;=TODAY()-2,Q5&lt;=TODAY()-2)</formula>
    </cfRule>
    <cfRule type="expression" dxfId="1601" priority="80">
      <formula>OR($E$21+$G$21+$I$21=$I$20,$E$26+$G$26+$I$26=$I$20,TODAY()&gt;=$D$27-2)</formula>
    </cfRule>
  </conditionalFormatting>
  <conditionalFormatting sqref="M17:N17">
    <cfRule type="expression" dxfId="1600" priority="67">
      <formula>$M$17&lt;&gt;""</formula>
    </cfRule>
    <cfRule type="expression" dxfId="1599" priority="72">
      <formula>OR(L15&lt;=TODAY()-2,Q17&lt;=TODAY()-2)</formula>
    </cfRule>
    <cfRule type="expression" dxfId="1598" priority="74">
      <formula>$M$16&lt;&gt;""</formula>
    </cfRule>
    <cfRule type="expression" dxfId="1597" priority="76">
      <formula>OR($M$9+$O$9+$Q$9=$Q$8,$M$14+$O$14+$Q$14=$Q$8,TODAY()&gt;=$L$15-2)</formula>
    </cfRule>
  </conditionalFormatting>
  <conditionalFormatting sqref="E17">
    <cfRule type="expression" dxfId="1596" priority="63">
      <formula>$E17&lt;&gt;""</formula>
    </cfRule>
    <cfRule type="expression" dxfId="1595" priority="75">
      <formula>$E$16&lt;&gt;""</formula>
    </cfRule>
  </conditionalFormatting>
  <conditionalFormatting sqref="E16:F16">
    <cfRule type="expression" dxfId="1594" priority="62">
      <formula>E16&lt;&gt;""</formula>
    </cfRule>
    <cfRule type="expression" dxfId="1593" priority="65">
      <formula>OR($E$9+$G$9+$I$9=$G$8,$E$14+$G$14+$I$14=$I$8,TODAY()&gt;=$D$15-2)</formula>
    </cfRule>
    <cfRule type="expression" dxfId="1592" priority="70">
      <formula>$I$16=TODAY()</formula>
    </cfRule>
    <cfRule type="expression" dxfId="1591" priority="71">
      <formula>OR(D15&lt;=TODAY()-2,I17&lt;=TODAY()-2)</formula>
    </cfRule>
  </conditionalFormatting>
  <conditionalFormatting sqref="M16:N16">
    <cfRule type="expression" dxfId="1590" priority="61">
      <formula>$M$16&lt;&gt;""</formula>
    </cfRule>
    <cfRule type="expression" dxfId="1589" priority="66">
      <formula>Q16=TODAY()</formula>
    </cfRule>
    <cfRule type="expression" dxfId="1588" priority="68">
      <formula>OR(L15&lt;=TODAY()-2,Q17&lt;=TODAY()-2)</formula>
    </cfRule>
    <cfRule type="expression" dxfId="1587" priority="69">
      <formula>OR($M$9+$O$9+$Q$9=$Q$8,$M$14+$O$14+$Q$14=$Q$8,TODAY()&gt;=$L$27-2)</formula>
    </cfRule>
  </conditionalFormatting>
  <conditionalFormatting sqref="E17:F17">
    <cfRule type="expression" dxfId="1586" priority="64">
      <formula>OR(D15&lt;=TODAY()-2,I17&lt;=TODAY()-2)</formula>
    </cfRule>
    <cfRule type="expression" dxfId="1585" priority="73">
      <formula>OR($E$9+$G$9+$I$9=$I$8,$E$14+$G$14+$I$14=$I$8,TODAY()&gt;=$D$15-2)</formula>
    </cfRule>
  </conditionalFormatting>
  <conditionalFormatting sqref="Q4:Q5">
    <cfRule type="expression" dxfId="1584" priority="46">
      <formula>AND($Q$5&lt;&gt;"",TODAY()&gt;=$Q$5,$Q4="")</formula>
    </cfRule>
    <cfRule type="timePeriod" dxfId="1583" priority="53" timePeriod="tomorrow">
      <formula>FLOOR(Q4,1)=TODAY()+1</formula>
    </cfRule>
  </conditionalFormatting>
  <conditionalFormatting sqref="I16:I17">
    <cfRule type="expression" dxfId="1582" priority="44">
      <formula>AND($I$17&lt;&gt;"",TODAY()&gt;=$I$17,I16="")</formula>
    </cfRule>
    <cfRule type="timePeriod" dxfId="1581" priority="55" timePeriod="tomorrow">
      <formula>FLOOR(I16,1)=TODAY()+1</formula>
    </cfRule>
  </conditionalFormatting>
  <conditionalFormatting sqref="I4">
    <cfRule type="expression" dxfId="1580" priority="39">
      <formula>$I$5&lt;&gt;""</formula>
    </cfRule>
    <cfRule type="expression" dxfId="1579" priority="40">
      <formula>$I$5&lt;&gt;""</formula>
    </cfRule>
  </conditionalFormatting>
  <conditionalFormatting sqref="Q16:Q17">
    <cfRule type="expression" dxfId="1578" priority="50">
      <formula>AND($Q$17&lt;&gt;"",TODAY()&gt;=$Q$17,$Q16="")</formula>
    </cfRule>
    <cfRule type="timePeriod" dxfId="1577" priority="51" timePeriod="tomorrow">
      <formula>FLOOR(Q16,1)=TODAY()+1</formula>
    </cfRule>
  </conditionalFormatting>
  <conditionalFormatting sqref="I30">
    <cfRule type="cellIs" dxfId="1576" priority="3" operator="lessThan">
      <formula>1</formula>
    </cfRule>
  </conditionalFormatting>
  <conditionalFormatting sqref="G32:H33">
    <cfRule type="timePeriod" dxfId="1575" priority="12" timePeriod="today">
      <formula>FLOOR(G32,1)=TODAY()</formula>
    </cfRule>
  </conditionalFormatting>
  <conditionalFormatting sqref="Q30">
    <cfRule type="cellIs" dxfId="1574" priority="7" operator="lessThan">
      <formula>1</formula>
    </cfRule>
    <cfRule type="expression" dxfId="1573" priority="11">
      <formula>M30</formula>
    </cfRule>
  </conditionalFormatting>
  <conditionalFormatting sqref="O32:P32">
    <cfRule type="timePeriod" dxfId="1572" priority="10" timePeriod="today">
      <formula>FLOOR(O32,1)=TODAY()</formula>
    </cfRule>
  </conditionalFormatting>
  <conditionalFormatting sqref="O33:P33">
    <cfRule type="timePeriod" dxfId="1571" priority="9" timePeriod="today">
      <formula>FLOOR(O33,1)=TODAY()</formula>
    </cfRule>
  </conditionalFormatting>
  <conditionalFormatting sqref="Q29">
    <cfRule type="cellIs" dxfId="1570" priority="8" operator="lessThan">
      <formula>1</formula>
    </cfRule>
  </conditionalFormatting>
  <conditionalFormatting sqref="Q32">
    <cfRule type="cellIs" dxfId="1569" priority="6" operator="lessThan">
      <formula>1</formula>
    </cfRule>
  </conditionalFormatting>
  <conditionalFormatting sqref="Q33">
    <cfRule type="cellIs" dxfId="1568" priority="5" operator="lessThan">
      <formula>1</formula>
    </cfRule>
  </conditionalFormatting>
  <conditionalFormatting sqref="I29">
    <cfRule type="cellIs" dxfId="1567" priority="4" operator="lessThan">
      <formula>1</formula>
    </cfRule>
  </conditionalFormatting>
  <conditionalFormatting sqref="I32">
    <cfRule type="cellIs" dxfId="1566" priority="2" operator="lessThan">
      <formula>1</formula>
    </cfRule>
  </conditionalFormatting>
  <conditionalFormatting sqref="I33">
    <cfRule type="cellIs" dxfId="1565" priority="1" operator="lessThan">
      <formula>1</formula>
    </cfRule>
  </conditionalFormatting>
  <dataValidations count="2">
    <dataValidation type="list" allowBlank="1" showInputMessage="1" showErrorMessage="1" sqref="E5:F5 M5:N5 E17:F17 M17:N17" xr:uid="{D560B9AD-7962-4603-9D58-60EBC5A823F5}">
      <formula1>Mâles</formula1>
    </dataValidation>
    <dataValidation type="list" allowBlank="1" showInputMessage="1" showErrorMessage="1" sqref="E4:F4 M4:N4 E16:F16 M16:N16" xr:uid="{02AA77FD-0717-494A-BC79-B685571A7D3B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A0B2975-509B-48C0-93A9-9AA47998192A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98B84FEE-9EA8-4EB9-83F8-066030EC6C07}">
          <x14:formula1>
            <xm:f>Liste!$F$2:$F$6</xm:f>
          </x14:formula1>
          <xm:sqref>H9 P9 P21 H21</xm:sqref>
        </x14:dataValidation>
        <x14:dataValidation type="list" allowBlank="1" showInputMessage="1" showErrorMessage="1" xr:uid="{266D0B1C-E917-46C2-B6BA-1D6971D84FEC}">
          <x14:formula1>
            <xm:f>Liste!$G$2:$G$6</xm:f>
          </x14:formula1>
          <xm:sqref>F9 N9 N21 F21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1653B-019F-4FF0-B3AB-FF6FD44D21BC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F25" sqref="F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thickBot="1" x14ac:dyDescent="0.3">
      <c r="L34" s="246"/>
      <c r="M34" s="247"/>
      <c r="N34" s="247"/>
      <c r="O34" s="247"/>
      <c r="P34" s="234"/>
      <c r="Q34" s="235"/>
    </row>
    <row r="35" spans="2:17" ht="16.05" customHeight="1" thickTop="1" thickBot="1" x14ac:dyDescent="0.3">
      <c r="L35" s="226"/>
      <c r="M35" s="226"/>
      <c r="N35" s="226"/>
      <c r="O35" s="226"/>
    </row>
    <row r="36" spans="2:17" ht="16.05" customHeight="1" thickTop="1" thickBot="1" x14ac:dyDescent="0.3">
      <c r="L36" s="257"/>
      <c r="M36" s="257"/>
      <c r="N36" s="257"/>
      <c r="O36" s="257"/>
      <c r="P36" s="242"/>
      <c r="Q36" s="242"/>
    </row>
    <row r="37" spans="2:17" ht="16.05" customHeight="1" thickTop="1" x14ac:dyDescent="0.25">
      <c r="L37" s="226"/>
      <c r="M37" s="226"/>
      <c r="N37" s="248"/>
      <c r="O37" s="258"/>
    </row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22:Q22"/>
    <mergeCell ref="B25:C25"/>
    <mergeCell ref="J25:K25"/>
    <mergeCell ref="N19:O19"/>
    <mergeCell ref="B22:B24"/>
    <mergeCell ref="E22:F22"/>
    <mergeCell ref="H22:I22"/>
    <mergeCell ref="J22:J24"/>
    <mergeCell ref="M22:N22"/>
    <mergeCell ref="P19:Q19"/>
    <mergeCell ref="B21:C21"/>
    <mergeCell ref="J21:K21"/>
    <mergeCell ref="B15:C15"/>
    <mergeCell ref="E15:F15"/>
    <mergeCell ref="J15:K15"/>
    <mergeCell ref="M15:N15"/>
    <mergeCell ref="B18:B20"/>
    <mergeCell ref="J18:J20"/>
    <mergeCell ref="D19:E19"/>
    <mergeCell ref="F19:G19"/>
    <mergeCell ref="H19:I19"/>
    <mergeCell ref="L19:M19"/>
    <mergeCell ref="D20:E20"/>
    <mergeCell ref="L20:M20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564" priority="411" timePeriod="today">
      <formula>FLOOR(F7,1)=TODAY()</formula>
    </cfRule>
  </conditionalFormatting>
  <conditionalFormatting sqref="F19">
    <cfRule type="timePeriod" dxfId="1563" priority="410" timePeriod="today">
      <formula>FLOOR(F19,1)=TODAY()</formula>
    </cfRule>
  </conditionalFormatting>
  <conditionalFormatting sqref="D38 G38">
    <cfRule type="timePeriod" dxfId="1562" priority="409" timePeriod="today">
      <formula>FLOOR(D38,1)=TODAY()</formula>
    </cfRule>
  </conditionalFormatting>
  <conditionalFormatting sqref="D49 G49 E44:F44 D42:E42 F41 H41">
    <cfRule type="timePeriod" dxfId="1561" priority="406" timePeriod="today">
      <formula>FLOOR(D41,1)=TODAY()</formula>
    </cfRule>
  </conditionalFormatting>
  <conditionalFormatting sqref="H41:I41">
    <cfRule type="expression" dxfId="1560" priority="405">
      <formula>D41</formula>
    </cfRule>
  </conditionalFormatting>
  <conditionalFormatting sqref="D41">
    <cfRule type="timePeriod" dxfId="1559" priority="404" timePeriod="today">
      <formula>FLOOR(D41,1)=TODAY()</formula>
    </cfRule>
  </conditionalFormatting>
  <conditionalFormatting sqref="N7">
    <cfRule type="timePeriod" dxfId="1558" priority="403" timePeriod="today">
      <formula>FLOOR(N7,1)=TODAY()</formula>
    </cfRule>
  </conditionalFormatting>
  <conditionalFormatting sqref="N19">
    <cfRule type="timePeriod" dxfId="1557" priority="402" timePeriod="today">
      <formula>FLOOR(N19,1)=TODAY()</formula>
    </cfRule>
  </conditionalFormatting>
  <conditionalFormatting sqref="Q20">
    <cfRule type="expression" dxfId="1556" priority="401">
      <formula>O20=(M21+O21+Q21)</formula>
    </cfRule>
  </conditionalFormatting>
  <conditionalFormatting sqref="D7">
    <cfRule type="timePeriod" dxfId="1555" priority="287" timePeriod="today">
      <formula>FLOOR(D7,1)=TODAY()</formula>
    </cfRule>
    <cfRule type="expression" dxfId="1554" priority="391">
      <formula>AND(D7&gt;=TODAY(),D7&lt;=TODAY()+1)</formula>
    </cfRule>
  </conditionalFormatting>
  <conditionalFormatting sqref="D7:E7">
    <cfRule type="expression" dxfId="1553" priority="247">
      <formula>$H7&lt;&gt;""</formula>
    </cfRule>
    <cfRule type="expression" dxfId="1552" priority="400">
      <formula>AND(TODAY()&gt;=$D$6+4,$H$7&lt;&gt;"")</formula>
    </cfRule>
  </conditionalFormatting>
  <conditionalFormatting sqref="D8:E8">
    <cfRule type="expression" dxfId="1551" priority="390">
      <formula>$I8&lt;&gt;""</formula>
    </cfRule>
    <cfRule type="timePeriod" dxfId="1550" priority="396" timePeriod="today">
      <formula>FLOOR(D8,1)=TODAY()</formula>
    </cfRule>
    <cfRule type="expression" dxfId="1549" priority="397">
      <formula>AND(D8&gt;=TODAY(),D8&lt;=TODAY()+1)</formula>
    </cfRule>
    <cfRule type="expression" dxfId="1548" priority="398">
      <formula>$H$7&lt;&gt;""</formula>
    </cfRule>
    <cfRule type="expression" dxfId="1547" priority="399">
      <formula>($E$9+$G$9+$I$9)=$G$8</formula>
    </cfRule>
  </conditionalFormatting>
  <conditionalFormatting sqref="E10:F10">
    <cfRule type="expression" dxfId="1546" priority="216">
      <formula>AND(SUM(E9,G9,I9)&lt;&gt;0,SUM(E9,G9,I9)=G8)</formula>
    </cfRule>
    <cfRule type="expression" dxfId="1545" priority="392">
      <formula>$H10&lt;&gt;""</formula>
    </cfRule>
    <cfRule type="timePeriod" dxfId="1544" priority="393" timePeriod="today">
      <formula>FLOOR(E10,1)=TODAY()</formula>
    </cfRule>
    <cfRule type="expression" dxfId="1543" priority="394">
      <formula>AND(E10&gt;=TODAY(),E10&lt;=TODAY()+1)</formula>
    </cfRule>
    <cfRule type="expression" dxfId="1542" priority="395">
      <formula>$I$8&lt;&gt;""</formula>
    </cfRule>
  </conditionalFormatting>
  <conditionalFormatting sqref="D12:I12">
    <cfRule type="timePeriod" dxfId="1541" priority="103" timePeriod="tomorrow">
      <formula>FLOOR(D12,1)=TODAY()+1</formula>
    </cfRule>
    <cfRule type="expression" dxfId="1540" priority="104">
      <formula>D$13&lt;&gt;""</formula>
    </cfRule>
    <cfRule type="expression" dxfId="1539" priority="105">
      <formula>D$12&lt;=TODAY()</formula>
    </cfRule>
  </conditionalFormatting>
  <conditionalFormatting sqref="D13:I13">
    <cfRule type="expression" dxfId="1538" priority="153">
      <formula>AND(D11&lt;&gt;"",YEAR($D11)=2019)</formula>
    </cfRule>
    <cfRule type="expression" dxfId="1537" priority="246">
      <formula>AND(D11&lt;&gt;"",YEAR($D11)=2020)</formula>
    </cfRule>
    <cfRule type="expression" dxfId="1536" priority="385">
      <formula>AND($D$11&lt;&gt;"",YEAR($D11)=2021)</formula>
    </cfRule>
    <cfRule type="expression" dxfId="1535" priority="386">
      <formula>AND(D11&lt;&gt;"",YEAR($D11)=2022)</formula>
    </cfRule>
    <cfRule type="expression" dxfId="1534" priority="387">
      <formula>AND(D11&lt;&gt;"",YEAR($D11)=2023)</formula>
    </cfRule>
    <cfRule type="expression" dxfId="1533" priority="388">
      <formula>AND(D11&lt;&gt;"",YEAR($D11)=2018)</formula>
    </cfRule>
  </conditionalFormatting>
  <conditionalFormatting sqref="D15">
    <cfRule type="expression" dxfId="1532" priority="120">
      <formula>AND(D15&gt;=TODAY(),D15&lt;=TODAY()+2)</formula>
    </cfRule>
    <cfRule type="expression" dxfId="1531" priority="145">
      <formula>AND(TODAY()&gt;=$H$10+6,TODAY()&lt;=$D$15-2)</formula>
    </cfRule>
  </conditionalFormatting>
  <conditionalFormatting sqref="I15">
    <cfRule type="cellIs" dxfId="1530" priority="295" operator="lessThan">
      <formula>1</formula>
    </cfRule>
  </conditionalFormatting>
  <conditionalFormatting sqref="I15">
    <cfRule type="expression" dxfId="1529" priority="384">
      <formula>IF(AND(E14="",G14="",I14="",(D11:I11)=""),"",IF(E14+G14+I14&lt;&gt;SUM(D11:I11),G15&lt;=TODAY()))</formula>
    </cfRule>
  </conditionalFormatting>
  <conditionalFormatting sqref="H7:I7">
    <cfRule type="expression" dxfId="1528" priority="381">
      <formula>$D8&lt;&gt;""</formula>
    </cfRule>
    <cfRule type="expression" dxfId="1527" priority="382">
      <formula>AND(H7="",D7&lt;&gt;"",D7&lt;=TODAY())</formula>
    </cfRule>
    <cfRule type="timePeriod" dxfId="1526" priority="383" timePeriod="today">
      <formula>FLOOR(H7,1)=TODAY()</formula>
    </cfRule>
  </conditionalFormatting>
  <conditionalFormatting sqref="I8">
    <cfRule type="expression" dxfId="1525" priority="380">
      <formula>G8=(E9+G9+I9)</formula>
    </cfRule>
  </conditionalFormatting>
  <conditionalFormatting sqref="H10">
    <cfRule type="expression" dxfId="1524" priority="376">
      <formula>(E9+G9+I9)=G8</formula>
    </cfRule>
  </conditionalFormatting>
  <conditionalFormatting sqref="H10:I10">
    <cfRule type="expression" dxfId="1523" priority="377">
      <formula>AND(H10="",E10&lt;&gt;"",E10&lt;=TODAY())</formula>
    </cfRule>
    <cfRule type="notContainsBlanks" dxfId="1522" priority="378">
      <formula>LEN(TRIM(H10))&gt;0</formula>
    </cfRule>
    <cfRule type="expression" dxfId="1521" priority="379">
      <formula>E10=TODAY()</formula>
    </cfRule>
  </conditionalFormatting>
  <conditionalFormatting sqref="D19">
    <cfRule type="timePeriod" dxfId="1520" priority="285" timePeriod="today">
      <formula>FLOOR(D19,1)=TODAY()</formula>
    </cfRule>
    <cfRule type="expression" dxfId="1519" priority="363">
      <formula>AND(D19&gt;=TODAY(),D19&lt;=TODAY()+1)</formula>
    </cfRule>
  </conditionalFormatting>
  <conditionalFormatting sqref="D19:E19">
    <cfRule type="expression" dxfId="1518" priority="277">
      <formula>$H19&lt;&gt;""</formula>
    </cfRule>
    <cfRule type="expression" dxfId="1517" priority="371">
      <formula>AND(TODAY()&gt;=$D$18+4,$H$19&lt;&gt;"")</formula>
    </cfRule>
  </conditionalFormatting>
  <conditionalFormatting sqref="D20">
    <cfRule type="expression" dxfId="1516" priority="370">
      <formula>AND(D20&gt;=TODAY(),D20&lt;=TODAY()+1)</formula>
    </cfRule>
  </conditionalFormatting>
  <conditionalFormatting sqref="D20:E20">
    <cfRule type="expression" dxfId="1515" priority="368">
      <formula>$I20&lt;&gt;""</formula>
    </cfRule>
    <cfRule type="timePeriod" dxfId="1514" priority="369" timePeriod="today">
      <formula>FLOOR(D20,1)=TODAY()</formula>
    </cfRule>
    <cfRule type="expression" dxfId="1513" priority="372">
      <formula>$H$19&lt;&gt;""</formula>
    </cfRule>
    <cfRule type="expression" dxfId="1512" priority="373">
      <formula>($E$21+$G$21+$I$21)=$G$20</formula>
    </cfRule>
  </conditionalFormatting>
  <conditionalFormatting sqref="E22:F22">
    <cfRule type="expression" dxfId="1511" priority="294">
      <formula>AND(SUM(E21,G21,I21)&lt;&gt;0,SUM(E21,G21,I21)=G20)</formula>
    </cfRule>
    <cfRule type="expression" dxfId="1510" priority="364">
      <formula>$H22&lt;&gt;""</formula>
    </cfRule>
    <cfRule type="timePeriod" dxfId="1509" priority="365" timePeriod="today">
      <formula>FLOOR(E22,1)=TODAY()</formula>
    </cfRule>
    <cfRule type="expression" dxfId="1508" priority="366">
      <formula>AND(E22&gt;=TODAY(),E22&lt;=TODAY()+1)</formula>
    </cfRule>
    <cfRule type="expression" dxfId="1507" priority="367">
      <formula>$I$20&lt;&gt;""</formula>
    </cfRule>
  </conditionalFormatting>
  <conditionalFormatting sqref="D24:I24">
    <cfRule type="timePeriod" dxfId="1506" priority="127" timePeriod="tomorrow">
      <formula>FLOOR(D24,1)=TODAY()+1</formula>
    </cfRule>
    <cfRule type="expression" dxfId="1505" priority="132">
      <formula>D$24&lt;=TODAY()</formula>
    </cfRule>
  </conditionalFormatting>
  <conditionalFormatting sqref="D24:I24">
    <cfRule type="expression" dxfId="1504" priority="97">
      <formula>D$25&lt;&gt;""</formula>
    </cfRule>
  </conditionalFormatting>
  <conditionalFormatting sqref="D25:I25">
    <cfRule type="expression" dxfId="1503" priority="184">
      <formula>AND(D23&lt;&gt;"",YEAR($D23)=2018)</formula>
    </cfRule>
    <cfRule type="expression" dxfId="1502" priority="251">
      <formula>AND(D23&lt;&gt;"",YEAR($D23)=2019)</formula>
    </cfRule>
    <cfRule type="expression" dxfId="1501" priority="358">
      <formula>AND(D23&lt;&gt;"",YEAR($D23)=2020)</formula>
    </cfRule>
    <cfRule type="expression" dxfId="1500" priority="359">
      <formula>AND(D23&lt;&gt;"",YEAR($D23)=2021)</formula>
    </cfRule>
    <cfRule type="expression" dxfId="1499" priority="360">
      <formula>AND(D23&lt;&gt;"",YEAR($D23)=2022)</formula>
    </cfRule>
    <cfRule type="expression" dxfId="1498" priority="361">
      <formula>AND(D23&lt;&gt;"",YEAR($D23)=2023)</formula>
    </cfRule>
  </conditionalFormatting>
  <conditionalFormatting sqref="D27">
    <cfRule type="expression" dxfId="1497" priority="118">
      <formula>AND(D27&gt;=TODAY(),D27&lt;=TODAY()+2)</formula>
    </cfRule>
    <cfRule type="expression" dxfId="1496" priority="129">
      <formula>AND(TODAY()&gt;=$H$22+6,TODAY()&lt;=$D$27-2)</formula>
    </cfRule>
  </conditionalFormatting>
  <conditionalFormatting sqref="H19">
    <cfRule type="timePeriod" dxfId="1495" priority="356" timePeriod="today">
      <formula>FLOOR(H19,1)=TODAY()</formula>
    </cfRule>
  </conditionalFormatting>
  <conditionalFormatting sqref="H19:I19">
    <cfRule type="expression" dxfId="1494" priority="354">
      <formula>$D20&lt;&gt;""</formula>
    </cfRule>
    <cfRule type="expression" dxfId="1493" priority="355">
      <formula>AND(H19="",D19&lt;&gt;"",D19&lt;=TODAY())</formula>
    </cfRule>
  </conditionalFormatting>
  <conditionalFormatting sqref="I20">
    <cfRule type="expression" dxfId="1492" priority="353">
      <formula>G20=(E21+G21+I21)</formula>
    </cfRule>
  </conditionalFormatting>
  <conditionalFormatting sqref="H22:I22">
    <cfRule type="expression" dxfId="1491" priority="349">
      <formula>(E21+G21+I21)=G20</formula>
    </cfRule>
    <cfRule type="expression" dxfId="1490" priority="350">
      <formula>AND(H22="",E22&lt;&gt;"",E22&lt;=TODAY())</formula>
    </cfRule>
    <cfRule type="notContainsBlanks" dxfId="1489" priority="351">
      <formula>LEN(TRIM(H22))&gt;0</formula>
    </cfRule>
    <cfRule type="expression" dxfId="1488" priority="352">
      <formula>E22=TODAY()</formula>
    </cfRule>
  </conditionalFormatting>
  <conditionalFormatting sqref="I27">
    <cfRule type="cellIs" dxfId="1487" priority="347" operator="lessThan">
      <formula>1</formula>
    </cfRule>
  </conditionalFormatting>
  <conditionalFormatting sqref="I27">
    <cfRule type="expression" dxfId="1486" priority="348">
      <formula>IF(AND(E26="",G26="",I26="",(D23:I23)=""),"",IF(E26+G26+I26&lt;&gt;SUM(D23:I23),G27&lt;=TODAY()))</formula>
    </cfRule>
  </conditionalFormatting>
  <conditionalFormatting sqref="L7">
    <cfRule type="timePeriod" dxfId="1485" priority="284" timePeriod="today">
      <formula>FLOOR(L7,1)=TODAY()</formula>
    </cfRule>
    <cfRule type="expression" dxfId="1484" priority="293">
      <formula>AND(L7&gt;=TODAY(),L7&lt;=TODAY()+1)</formula>
    </cfRule>
  </conditionalFormatting>
  <conditionalFormatting sqref="L7:M7">
    <cfRule type="expression" dxfId="1483" priority="278">
      <formula>$P7&lt;&gt;""</formula>
    </cfRule>
    <cfRule type="expression" dxfId="1482" priority="343">
      <formula>AND(TODAY()&gt;=$L$6+4,$P$7&lt;&gt;"")</formula>
    </cfRule>
  </conditionalFormatting>
  <conditionalFormatting sqref="L8">
    <cfRule type="expression" dxfId="1481" priority="342">
      <formula>AND(L8&gt;=TODAY(),L8&lt;=TODAY()+1)</formula>
    </cfRule>
  </conditionalFormatting>
  <conditionalFormatting sqref="L8:M8">
    <cfRule type="expression" dxfId="1480" priority="340">
      <formula>$Q$8&lt;&gt;""</formula>
    </cfRule>
    <cfRule type="timePeriod" dxfId="1479" priority="341" timePeriod="today">
      <formula>FLOOR(L8,1)=TODAY()</formula>
    </cfRule>
    <cfRule type="expression" dxfId="1478" priority="344">
      <formula>$P$7&lt;&gt;""</formula>
    </cfRule>
    <cfRule type="expression" dxfId="1477" priority="345">
      <formula>($M$9+$O$9+$Q$9)=$O$8</formula>
    </cfRule>
  </conditionalFormatting>
  <conditionalFormatting sqref="M10:N10">
    <cfRule type="expression" dxfId="1476" priority="291">
      <formula>"ET(SOMME(M8;O8;Q8)&lt;&gt;0;SOMME(M8;O8;Q9)=O7)  "</formula>
    </cfRule>
    <cfRule type="expression" dxfId="1475" priority="336">
      <formula>$P10&lt;&gt;""</formula>
    </cfRule>
    <cfRule type="timePeriod" dxfId="1474" priority="337" timePeriod="today">
      <formula>FLOOR(M10,1)=TODAY()</formula>
    </cfRule>
    <cfRule type="expression" dxfId="1473" priority="338">
      <formula>AND(M10&gt;=TODAY(),M10&lt;=TODAY()+1)</formula>
    </cfRule>
    <cfRule type="expression" dxfId="1472" priority="339">
      <formula>$Q$8&lt;&gt;""</formula>
    </cfRule>
  </conditionalFormatting>
  <conditionalFormatting sqref="L13:Q13">
    <cfRule type="expression" dxfId="1471" priority="173">
      <formula>AND(L11&lt;&gt;"",YEAR($L11)=2018)</formula>
    </cfRule>
    <cfRule type="expression" dxfId="1470" priority="233">
      <formula>AND(L11&lt;&gt;"",YEAR($L11)=2019)</formula>
    </cfRule>
    <cfRule type="expression" dxfId="1469" priority="332">
      <formula>AND(L11&lt;&gt;"",YEAR($L11)=2020)</formula>
    </cfRule>
    <cfRule type="expression" dxfId="1468" priority="333">
      <formula>AND(L11&lt;&gt;"",YEAR($L11)=2021)</formula>
    </cfRule>
    <cfRule type="expression" dxfId="1467" priority="334">
      <formula>AND(L11&lt;&gt;"",YEAR($L11)=2022)</formula>
    </cfRule>
    <cfRule type="expression" dxfId="1466" priority="335">
      <formula>AND(L11&lt;&gt;"",YEAR($L11)=2023)</formula>
    </cfRule>
  </conditionalFormatting>
  <conditionalFormatting sqref="L15">
    <cfRule type="expression" dxfId="1465" priority="119">
      <formula>AND(L15&gt;=TODAY(),L15&lt;=TODAY()+2)</formula>
    </cfRule>
    <cfRule type="expression" dxfId="1464" priority="133">
      <formula>AND(TODAY()&gt;=$P$10+6,TODAY()&lt;=$L$15-2)</formula>
    </cfRule>
  </conditionalFormatting>
  <conditionalFormatting sqref="P7">
    <cfRule type="timePeriod" dxfId="1463" priority="330" timePeriod="today">
      <formula>FLOOR(P7,1)=TODAY()</formula>
    </cfRule>
  </conditionalFormatting>
  <conditionalFormatting sqref="P7:Q7">
    <cfRule type="expression" dxfId="1462" priority="328">
      <formula>$L8&lt;&gt;""</formula>
    </cfRule>
    <cfRule type="expression" dxfId="1461" priority="329">
      <formula>AND(P7="",L7&lt;&gt;"",L7&lt;=TODAY())</formula>
    </cfRule>
  </conditionalFormatting>
  <conditionalFormatting sqref="Q8">
    <cfRule type="expression" dxfId="1460" priority="327">
      <formula>O8=(M9+O9+Q9)</formula>
    </cfRule>
  </conditionalFormatting>
  <conditionalFormatting sqref="P10:Q10">
    <cfRule type="expression" dxfId="1459" priority="323">
      <formula>(M9+O9+Q9)=O8</formula>
    </cfRule>
    <cfRule type="expression" dxfId="1458" priority="324">
      <formula>AND(P10="",M10&lt;&gt;"",M10&lt;=TODAY())</formula>
    </cfRule>
    <cfRule type="notContainsBlanks" dxfId="1457" priority="325">
      <formula>LEN(TRIM(P10))&gt;0</formula>
    </cfRule>
    <cfRule type="expression" dxfId="1456" priority="326">
      <formula>M10=TODAY()</formula>
    </cfRule>
  </conditionalFormatting>
  <conditionalFormatting sqref="Q15">
    <cfRule type="cellIs" dxfId="1455" priority="321" operator="lessThan">
      <formula>1</formula>
    </cfRule>
  </conditionalFormatting>
  <conditionalFormatting sqref="Q15">
    <cfRule type="expression" dxfId="1454" priority="322">
      <formula>IF(AND(M14="",O14="",Q14="",(L11:Q11)=""),"",IF(M14+O14+Q14&lt;&gt;SUM(L11:Q11),O15&lt;=TODAY()))</formula>
    </cfRule>
  </conditionalFormatting>
  <conditionalFormatting sqref="L19">
    <cfRule type="timePeriod" dxfId="1453" priority="283" timePeriod="today">
      <formula>FLOOR(L19,1)=TODAY()</formula>
    </cfRule>
    <cfRule type="expression" dxfId="1452" priority="290">
      <formula>AND(L19&gt;=TODAY(),L19&lt;=TODAY()+1)</formula>
    </cfRule>
  </conditionalFormatting>
  <conditionalFormatting sqref="L19:M19">
    <cfRule type="expression" dxfId="1451" priority="276">
      <formula>$P19&lt;&gt;""</formula>
    </cfRule>
    <cfRule type="expression" dxfId="1450" priority="317">
      <formula>AND(TODAY()&gt;=$L$18+4,$P$19&lt;&gt;"")</formula>
    </cfRule>
  </conditionalFormatting>
  <conditionalFormatting sqref="L20:M20">
    <cfRule type="expression" dxfId="1449" priority="314">
      <formula>$Q20&lt;&gt;""</formula>
    </cfRule>
    <cfRule type="timePeriod" dxfId="1448" priority="315" timePeriod="today">
      <formula>FLOOR(L20,1)=TODAY()</formula>
    </cfRule>
    <cfRule type="expression" dxfId="1447" priority="316">
      <formula>AND(L20&gt;=TODAY(),L20&lt;=TODAY()+1)</formula>
    </cfRule>
    <cfRule type="expression" dxfId="1446" priority="318">
      <formula>$P$19&lt;&gt;""</formula>
    </cfRule>
    <cfRule type="expression" dxfId="1445" priority="319">
      <formula>($M$21+$O$21+$Q$21)=$O$20</formula>
    </cfRule>
  </conditionalFormatting>
  <conditionalFormatting sqref="M22:N22">
    <cfRule type="expression" dxfId="1444" priority="288">
      <formula>AND(SUM(M21,O21,Q21)&lt;&gt;0,SUM(M21,O21,Q21)=O20)</formula>
    </cfRule>
    <cfRule type="expression" dxfId="1443" priority="310">
      <formula>$P22&lt;&gt;""</formula>
    </cfRule>
    <cfRule type="timePeriod" dxfId="1442" priority="311" timePeriod="today">
      <formula>FLOOR(M22,1)=TODAY()</formula>
    </cfRule>
    <cfRule type="expression" dxfId="1441" priority="312">
      <formula>AND(M22&gt;=TODAY(),M22&lt;=TODAY()+1)</formula>
    </cfRule>
    <cfRule type="expression" dxfId="1440" priority="313">
      <formula>$Q$20&lt;&gt;""</formula>
    </cfRule>
  </conditionalFormatting>
  <conditionalFormatting sqref="L25:Q25">
    <cfRule type="expression" dxfId="1439" priority="147">
      <formula>AND(L23&lt;&gt;"",YEAR($L23)=2023)</formula>
    </cfRule>
    <cfRule type="expression" dxfId="1438" priority="220">
      <formula>AND(L23&lt;&gt;"",YEAR($L23)=2022)</formula>
    </cfRule>
    <cfRule type="expression" dxfId="1437" priority="306">
      <formula>AND(L23&lt;&gt;"",YEAR($L23)=2021)</formula>
    </cfRule>
    <cfRule type="expression" dxfId="1436" priority="307">
      <formula>AND(L23&lt;&gt;"",YEAR($L23)=2020)</formula>
    </cfRule>
    <cfRule type="expression" dxfId="1435" priority="308">
      <formula>AND(L23&lt;&gt;"",YEAR($L23)=2019)</formula>
    </cfRule>
    <cfRule type="expression" dxfId="1434" priority="309">
      <formula>AND(L23&lt;&gt;"",YEAR($L23)=2018)</formula>
    </cfRule>
  </conditionalFormatting>
  <conditionalFormatting sqref="L27">
    <cfRule type="expression" dxfId="1433" priority="121">
      <formula>AND(L27&gt;=TODAY(),L27&lt;=TODAY()+2)</formula>
    </cfRule>
    <cfRule type="expression" dxfId="1432" priority="169">
      <formula>AND(TODAY()&gt;=$P$22+6,TODAY()&lt;=$L$27-2)</formula>
    </cfRule>
  </conditionalFormatting>
  <conditionalFormatting sqref="P19">
    <cfRule type="timePeriod" dxfId="1431" priority="304" timePeriod="today">
      <formula>FLOOR(P19,1)=TODAY()</formula>
    </cfRule>
  </conditionalFormatting>
  <conditionalFormatting sqref="P19:Q19">
    <cfRule type="expression" dxfId="1430" priority="302">
      <formula>$L20&lt;&gt;""</formula>
    </cfRule>
    <cfRule type="expression" dxfId="1429" priority="303">
      <formula>AND(P19="",L19&lt;&gt;"",L19&lt;=TODAY())</formula>
    </cfRule>
  </conditionalFormatting>
  <conditionalFormatting sqref="P22:Q22">
    <cfRule type="expression" dxfId="1428" priority="298">
      <formula>(M21+O21+Q21)=O20</formula>
    </cfRule>
    <cfRule type="expression" dxfId="1427" priority="299">
      <formula>AND(P22="",M22&lt;&gt;"",M22&lt;=TODAY())</formula>
    </cfRule>
    <cfRule type="notContainsBlanks" dxfId="1426" priority="300">
      <formula>LEN(TRIM(P22))&gt;0</formula>
    </cfRule>
    <cfRule type="expression" dxfId="1425" priority="301">
      <formula>M22=TODAY()</formula>
    </cfRule>
  </conditionalFormatting>
  <conditionalFormatting sqref="Q27">
    <cfRule type="cellIs" dxfId="1424" priority="296" operator="lessThan">
      <formula>1</formula>
    </cfRule>
  </conditionalFormatting>
  <conditionalFormatting sqref="Q27">
    <cfRule type="expression" dxfId="1423" priority="297">
      <formula>IF(AND(M26="",O26="",Q26="",(L23:Q23)=""),"",IF(M26+O26+Q26&lt;&gt;SUM(L23:Q23),O27&lt;=TODAY()))</formula>
    </cfRule>
  </conditionalFormatting>
  <conditionalFormatting sqref="D6:I15">
    <cfRule type="expression" dxfId="1422" priority="201">
      <formula>AND(($E$14+$G$14+$I$14)&lt;&gt;"",COUNTA($D$11:$I$11)&gt;0,COUNTA($D$11:$I$11)=($E$14+$G$14+$I$14))</formula>
    </cfRule>
  </conditionalFormatting>
  <conditionalFormatting sqref="D18:I27">
    <cfRule type="expression" dxfId="1421" priority="148">
      <formula>AND(($E$26+$G$26+$I$26)&lt;&gt;"",COUNTA($D$23:$I$23)&gt;0,COUNTA($D$23:$I$23)=($E$26+$G$26+$I$26))</formula>
    </cfRule>
  </conditionalFormatting>
  <conditionalFormatting sqref="L12:Q12">
    <cfRule type="timePeriod" dxfId="1420" priority="134" timePeriod="tomorrow">
      <formula>FLOOR(L12,1)=TODAY()+1</formula>
    </cfRule>
    <cfRule type="expression" dxfId="1419" priority="136">
      <formula>L$12&lt;=TODAY()</formula>
    </cfRule>
  </conditionalFormatting>
  <conditionalFormatting sqref="L12:Q12">
    <cfRule type="expression" dxfId="1418" priority="91">
      <formula>L$13&lt;&gt;""</formula>
    </cfRule>
  </conditionalFormatting>
  <conditionalFormatting sqref="L6:Q15">
    <cfRule type="expression" dxfId="1417" priority="150">
      <formula>AND(($M$14+$O$14+$Q$14)&lt;&gt;"",COUNTA($L$11:$Q$11)&gt;0,COUNTA($L$11:$Q$11)=($M$14+$O$14+$Q$14))</formula>
    </cfRule>
  </conditionalFormatting>
  <conditionalFormatting sqref="L24:Q24">
    <cfRule type="expression" dxfId="1416" priority="123">
      <formula>L$24&lt;=TODAY()</formula>
    </cfRule>
    <cfRule type="timePeriod" dxfId="1415" priority="160" timePeriod="tomorrow">
      <formula>FLOOR(L24,1)=TODAY()+1</formula>
    </cfRule>
  </conditionalFormatting>
  <conditionalFormatting sqref="L24:Q24">
    <cfRule type="expression" dxfId="1414" priority="85">
      <formula>L$25&lt;&gt;""</formula>
    </cfRule>
  </conditionalFormatting>
  <conditionalFormatting sqref="L18:Q27">
    <cfRule type="expression" dxfId="1413" priority="146">
      <formula>AND(($M$26+$O$26+$Q$26)&lt;&gt;"",COUNTA($L$23:$Q$23)&gt;0,COUNTA($L$23:$Q$23)=($M$26+$O$26+$Q$26))</formula>
    </cfRule>
  </conditionalFormatting>
  <conditionalFormatting sqref="D6:I10">
    <cfRule type="expression" dxfId="1412" priority="144">
      <formula>AND($E$9&lt;&gt;"",$G$9&lt;&gt;"",$I$9&lt;&gt;"",$G$8&lt;&gt;"",$E$9+$G$9+$I$9=$G$8)</formula>
    </cfRule>
  </conditionalFormatting>
  <conditionalFormatting sqref="D18:I22">
    <cfRule type="expression" dxfId="1411" priority="141">
      <formula>AND($E$21&lt;&gt;"",$G$21&lt;&gt;"",$I$21&lt;&gt;"",$G$20&lt;&gt;"",$E$21+$G$21+$I$21=$G$20)</formula>
    </cfRule>
  </conditionalFormatting>
  <conditionalFormatting sqref="L6:Q10">
    <cfRule type="expression" dxfId="1410" priority="143">
      <formula>AND($M$9&lt;&gt;"",$O$9&lt;&gt;"",$Q$9&lt;&gt;"",$O$8&lt;&gt;"",$M$9+$O$9+$Q$9=$O$8)</formula>
    </cfRule>
  </conditionalFormatting>
  <conditionalFormatting sqref="L18:Q22">
    <cfRule type="expression" dxfId="1409" priority="139">
      <formula>AND($M$21&lt;&gt;"",$O$21&lt;&gt;"",$Q$21&lt;&gt;"",$O$20&lt;&gt;"",$M$21+$O$21+$Q$21=$O$20)</formula>
    </cfRule>
  </conditionalFormatting>
  <conditionalFormatting sqref="M5:N5">
    <cfRule type="expression" dxfId="1408" priority="78">
      <formula>$M$5&lt;&gt;""</formula>
    </cfRule>
    <cfRule type="expression" dxfId="1407" priority="83">
      <formula>OR(D27&lt;=TODAY()-2,Q5&lt;=TODAY()-2)</formula>
    </cfRule>
    <cfRule type="expression" dxfId="1406" priority="280">
      <formula>$M$4&lt;&gt;""</formula>
    </cfRule>
    <cfRule type="expression" dxfId="1405" priority="282">
      <formula>OR($E$21+$G$21+$I$21=$I$20,$E$26+$G$26+$I$26=$I$20,TODAY()&gt;=$D$27-2)</formula>
    </cfRule>
  </conditionalFormatting>
  <conditionalFormatting sqref="D6">
    <cfRule type="expression" dxfId="1404" priority="217">
      <formula>$D$6&lt;&gt;""</formula>
    </cfRule>
    <cfRule type="expression" dxfId="1403" priority="249">
      <formula>$I$5&lt;&gt;""</formula>
    </cfRule>
    <cfRule type="expression" dxfId="1402" priority="375">
      <formula>$D7=TODAY()</formula>
    </cfRule>
  </conditionalFormatting>
  <conditionalFormatting sqref="L6">
    <cfRule type="expression" dxfId="1401" priority="214">
      <formula>$L6&lt;&gt;""</formula>
    </cfRule>
    <cfRule type="expression" dxfId="1400" priority="244">
      <formula>$Q$4&lt;&gt;""</formula>
    </cfRule>
    <cfRule type="expression" dxfId="1399" priority="346">
      <formula>$L$7=TODAY()</formula>
    </cfRule>
  </conditionalFormatting>
  <conditionalFormatting sqref="D18">
    <cfRule type="expression" dxfId="1398" priority="265">
      <formula>$D$18&lt;&gt;""</formula>
    </cfRule>
    <cfRule type="expression" dxfId="1397" priority="357">
      <formula>$I16&lt;&gt;""</formula>
    </cfRule>
  </conditionalFormatting>
  <conditionalFormatting sqref="L18">
    <cfRule type="expression" dxfId="1396" priority="213">
      <formula>$L18&lt;&gt;""</formula>
    </cfRule>
    <cfRule type="expression" dxfId="1395" priority="231">
      <formula>$Q$16&lt;&gt;""</formula>
    </cfRule>
    <cfRule type="expression" dxfId="1394" priority="320">
      <formula>$L$19=TODAY()</formula>
    </cfRule>
  </conditionalFormatting>
  <conditionalFormatting sqref="E5">
    <cfRule type="expression" dxfId="1393" priority="271">
      <formula>$E5&lt;&gt;""</formula>
    </cfRule>
    <cfRule type="expression" dxfId="1392" priority="281">
      <formula>$E$4&lt;&gt;""</formula>
    </cfRule>
  </conditionalFormatting>
  <conditionalFormatting sqref="D11">
    <cfRule type="expression" dxfId="1391" priority="102">
      <formula>IF($I8&gt;=1,$H$10,"")</formula>
    </cfRule>
  </conditionalFormatting>
  <conditionalFormatting sqref="E11">
    <cfRule type="expression" dxfId="1390" priority="111">
      <formula>IF($I$8&gt;=2,$H$10,"")</formula>
    </cfRule>
    <cfRule type="expression" dxfId="1389" priority="191">
      <formula>$E11&lt;&gt;""</formula>
    </cfRule>
  </conditionalFormatting>
  <conditionalFormatting sqref="F11">
    <cfRule type="expression" dxfId="1388" priority="157">
      <formula>IF($I$8&gt;=3,$H$10,"")</formula>
    </cfRule>
    <cfRule type="expression" dxfId="1387" priority="197">
      <formula>$F$11&lt;&gt;""</formula>
    </cfRule>
  </conditionalFormatting>
  <conditionalFormatting sqref="G11">
    <cfRule type="expression" dxfId="1386" priority="187">
      <formula>IF($I$8&gt;=4,$H$10,"")</formula>
    </cfRule>
    <cfRule type="expression" dxfId="1385" priority="202">
      <formula>$G$11&lt;&gt;""</formula>
    </cfRule>
  </conditionalFormatting>
  <conditionalFormatting sqref="H11">
    <cfRule type="expression" dxfId="1384" priority="188">
      <formula>IF($I$8&gt;=5,$H$10,"")</formula>
    </cfRule>
    <cfRule type="expression" dxfId="1383" priority="203">
      <formula>$H$11&lt;&gt;""</formula>
    </cfRule>
  </conditionalFormatting>
  <conditionalFormatting sqref="I11">
    <cfRule type="expression" dxfId="1382" priority="189">
      <formula>IF($I$8&gt;=6,$H$10,"")</formula>
    </cfRule>
    <cfRule type="expression" dxfId="1381" priority="204">
      <formula>$I$11&lt;&gt;""</formula>
    </cfRule>
  </conditionalFormatting>
  <conditionalFormatting sqref="D23">
    <cfRule type="expression" dxfId="1380" priority="149">
      <formula>IF($I$20&gt;=1,$H$22,"")</formula>
    </cfRule>
  </conditionalFormatting>
  <conditionalFormatting sqref="E23">
    <cfRule type="expression" dxfId="1379" priority="183">
      <formula>IF($I$20&gt;=2,$H$22,"")</formula>
    </cfRule>
    <cfRule type="expression" dxfId="1378" priority="186">
      <formula>$E$23&lt;&gt;""</formula>
    </cfRule>
  </conditionalFormatting>
  <conditionalFormatting sqref="F23">
    <cfRule type="expression" dxfId="1377" priority="182">
      <formula>IF($I$20&gt;=3,$H$22,"")</formula>
    </cfRule>
    <cfRule type="expression" dxfId="1376" priority="192">
      <formula>$F$23&lt;&gt;""</formula>
    </cfRule>
  </conditionalFormatting>
  <conditionalFormatting sqref="G23">
    <cfRule type="expression" dxfId="1375" priority="181">
      <formula>IF($I$20&gt;=4,$H$22,"")</formula>
    </cfRule>
    <cfRule type="expression" dxfId="1374" priority="193">
      <formula>$G$23&lt;&gt;""</formula>
    </cfRule>
  </conditionalFormatting>
  <conditionalFormatting sqref="H23">
    <cfRule type="expression" dxfId="1373" priority="155">
      <formula>IF($I$20&gt;=5,$H$22,"")</formula>
    </cfRule>
    <cfRule type="expression" dxfId="1372" priority="194">
      <formula>$H$23&lt;&gt;""</formula>
    </cfRule>
  </conditionalFormatting>
  <conditionalFormatting sqref="I23">
    <cfRule type="expression" dxfId="1371" priority="96">
      <formula>IF($I$20&gt;=6,$H$22,"")</formula>
    </cfRule>
    <cfRule type="expression" dxfId="1370" priority="195">
      <formula>$I$23&lt;&gt;""</formula>
    </cfRule>
  </conditionalFormatting>
  <conditionalFormatting sqref="L11">
    <cfRule type="expression" dxfId="1369" priority="151">
      <formula>IF($Q8&gt;=1,$P$10,"")</formula>
    </cfRule>
  </conditionalFormatting>
  <conditionalFormatting sqref="M11">
    <cfRule type="expression" dxfId="1368" priority="90">
      <formula>IF($Q$8&gt;=2,$P$10,"")</formula>
    </cfRule>
    <cfRule type="expression" dxfId="1367" priority="175">
      <formula>$M$11&lt;&gt;""</formula>
    </cfRule>
  </conditionalFormatting>
  <conditionalFormatting sqref="N11">
    <cfRule type="expression" dxfId="1366" priority="156">
      <formula>IF($Q$8&gt;=3,$P$10,"")</formula>
    </cfRule>
    <cfRule type="expression" dxfId="1365" priority="176">
      <formula>$N$11&lt;&gt;""</formula>
    </cfRule>
  </conditionalFormatting>
  <conditionalFormatting sqref="O11">
    <cfRule type="expression" dxfId="1364" priority="172">
      <formula>IF($Q$8&gt;=4,$P$10,"")</formula>
    </cfRule>
    <cfRule type="expression" dxfId="1363" priority="177">
      <formula>$O$11&lt;&gt;""</formula>
    </cfRule>
  </conditionalFormatting>
  <conditionalFormatting sqref="P11">
    <cfRule type="expression" dxfId="1362" priority="171">
      <formula>IF($Q$8&gt;=5,$P$10,"")</formula>
    </cfRule>
    <cfRule type="expression" dxfId="1361" priority="178">
      <formula>$P$11&lt;&gt;""</formula>
    </cfRule>
  </conditionalFormatting>
  <conditionalFormatting sqref="Q11">
    <cfRule type="expression" dxfId="1360" priority="170">
      <formula>IF($Q$8&gt;=6,$P$10,"")</formula>
    </cfRule>
    <cfRule type="expression" dxfId="1359" priority="179">
      <formula>$Q$11&lt;&gt;""</formula>
    </cfRule>
  </conditionalFormatting>
  <conditionalFormatting sqref="L23">
    <cfRule type="expression" dxfId="1358" priority="161">
      <formula>IF($Q$20&gt;=1,$P$22,"")</formula>
    </cfRule>
  </conditionalFormatting>
  <conditionalFormatting sqref="M23">
    <cfRule type="expression" dxfId="1357" priority="84">
      <formula>IF($Q$20&gt;=2,$P$22,"")</formula>
    </cfRule>
    <cfRule type="expression" dxfId="1356" priority="162">
      <formula>$M$23&lt;&gt;""</formula>
    </cfRule>
  </conditionalFormatting>
  <conditionalFormatting sqref="N23">
    <cfRule type="expression" dxfId="1355" priority="159">
      <formula>IF($Q$20&gt;=3,$P$22,"")</formula>
    </cfRule>
    <cfRule type="expression" dxfId="1354" priority="163">
      <formula>$N$23&lt;&gt;""</formula>
    </cfRule>
  </conditionalFormatting>
  <conditionalFormatting sqref="O23">
    <cfRule type="expression" dxfId="1353" priority="158">
      <formula>IF($Q$20&gt;=4,$P$22,"")</formula>
    </cfRule>
    <cfRule type="expression" dxfId="1352" priority="164">
      <formula>$O$23&lt;&gt;""</formula>
    </cfRule>
  </conditionalFormatting>
  <conditionalFormatting sqref="P23">
    <cfRule type="expression" dxfId="1351" priority="154">
      <formula>IF($Q$20&gt;=5,$P$22,"")</formula>
    </cfRule>
    <cfRule type="expression" dxfId="1350" priority="165">
      <formula>$P$23&lt;&gt;""</formula>
    </cfRule>
  </conditionalFormatting>
  <conditionalFormatting sqref="Q23">
    <cfRule type="expression" dxfId="1349" priority="117">
      <formula>IF($Q$20&gt;=6,$P$22,"")</formula>
    </cfRule>
    <cfRule type="expression" dxfId="1348" priority="166">
      <formula>$Q$23&lt;&gt;""</formula>
    </cfRule>
  </conditionalFormatting>
  <conditionalFormatting sqref="D11:I11">
    <cfRule type="expression" dxfId="1347" priority="59">
      <formula>D$11&lt;&gt;""</formula>
    </cfRule>
    <cfRule type="expression" dxfId="1346" priority="190">
      <formula>$H$10&lt;=TODAY()-2</formula>
    </cfRule>
  </conditionalFormatting>
  <conditionalFormatting sqref="L11:Q11">
    <cfRule type="expression" dxfId="1345" priority="58">
      <formula>L$11&lt;&gt;""</formula>
    </cfRule>
    <cfRule type="expression" dxfId="1344" priority="174">
      <formula>$P$10&lt;=TODAY()-2</formula>
    </cfRule>
  </conditionalFormatting>
  <conditionalFormatting sqref="D23:I23">
    <cfRule type="expression" dxfId="1343" priority="57">
      <formula>D$23&lt;&gt;""</formula>
    </cfRule>
    <cfRule type="expression" dxfId="1342" priority="185">
      <formula>$H$22&lt;=TODAY()-2</formula>
    </cfRule>
  </conditionalFormatting>
  <conditionalFormatting sqref="L23:Q23">
    <cfRule type="expression" dxfId="1341" priority="56">
      <formula>L$23&lt;&gt;""</formula>
    </cfRule>
    <cfRule type="expression" dxfId="1340" priority="167">
      <formula>$P$22&lt;=TODAY()-2</formula>
    </cfRule>
  </conditionalFormatting>
  <conditionalFormatting sqref="E6:I6">
    <cfRule type="expression" dxfId="1339" priority="212">
      <formula>AND($H$7="",D6&lt;&gt;"",E6="")</formula>
    </cfRule>
  </conditionalFormatting>
  <conditionalFormatting sqref="M6:Q6">
    <cfRule type="expression" dxfId="1338" priority="208">
      <formula>AND($P$7="",L6&lt;&gt;"",M6="")</formula>
    </cfRule>
  </conditionalFormatting>
  <conditionalFormatting sqref="E18:I18">
    <cfRule type="expression" dxfId="1337" priority="209">
      <formula>AND($H$19="",D18&lt;&gt;"",E18="")</formula>
    </cfRule>
  </conditionalFormatting>
  <conditionalFormatting sqref="M18:Q18">
    <cfRule type="expression" dxfId="1336" priority="207">
      <formula>AND($P$19="",L18&lt;&gt;"",M18="")</formula>
    </cfRule>
  </conditionalFormatting>
  <conditionalFormatting sqref="M12">
    <cfRule type="expression" dxfId="1335" priority="232">
      <formula>AND(TODAY()&gt;=$M$11,TODAY()&lt;=$M$12-1)</formula>
    </cfRule>
  </conditionalFormatting>
  <conditionalFormatting sqref="L12">
    <cfRule type="expression" dxfId="1334" priority="292">
      <formula>AND(TODAY()&gt;=$L$11,TODAY()&lt;=$L$12-1)</formula>
    </cfRule>
  </conditionalFormatting>
  <conditionalFormatting sqref="N12">
    <cfRule type="expression" dxfId="1333" priority="95">
      <formula>$N$12&lt;=TODAY()</formula>
    </cfRule>
    <cfRule type="expression" dxfId="1332" priority="210">
      <formula>AND(TODAY()&gt;=$N$11,TODAY()&lt;=$N$12-1)</formula>
    </cfRule>
  </conditionalFormatting>
  <conditionalFormatting sqref="O12">
    <cfRule type="expression" dxfId="1331" priority="94">
      <formula>$O$12&lt;=TODAY()</formula>
    </cfRule>
    <cfRule type="expression" dxfId="1330" priority="142">
      <formula>AND(TODAY()&gt;=$O$11,TODAY()&lt;=$O$12-1)</formula>
    </cfRule>
  </conditionalFormatting>
  <conditionalFormatting sqref="P12">
    <cfRule type="expression" dxfId="1329" priority="93">
      <formula>$P12&lt;=TODAY()</formula>
    </cfRule>
    <cfRule type="expression" dxfId="1328" priority="137">
      <formula>AND(TODAY()&gt;=$P$11,TODAY()&lt;=$P$12-1)</formula>
    </cfRule>
  </conditionalFormatting>
  <conditionalFormatting sqref="Q12">
    <cfRule type="expression" dxfId="1327" priority="92">
      <formula>$Q$12&lt;=TODAY()</formula>
    </cfRule>
    <cfRule type="expression" dxfId="1326" priority="135">
      <formula>AND(TODAY()&gt;=$Q$11,TODAY()&lt;=$Q$12-1)</formula>
    </cfRule>
  </conditionalFormatting>
  <conditionalFormatting sqref="D24">
    <cfRule type="expression" dxfId="1325" priority="362">
      <formula>AND(TODAY()&gt;=D23,TODAY()&lt;=D24-1)</formula>
    </cfRule>
  </conditionalFormatting>
  <conditionalFormatting sqref="E24">
    <cfRule type="expression" dxfId="1324" priority="130">
      <formula>$E$24&lt;=TODAY()</formula>
    </cfRule>
    <cfRule type="expression" dxfId="1323" priority="250">
      <formula>AND(TODAY()&gt;=$E$23,TODAY()&lt;=$E$24-1)</formula>
    </cfRule>
  </conditionalFormatting>
  <conditionalFormatting sqref="F24">
    <cfRule type="expression" dxfId="1322" priority="101">
      <formula>$F$24&lt;=TODAY()</formula>
    </cfRule>
    <cfRule type="expression" dxfId="1321" priority="211">
      <formula>AND(TODAY()&gt;=$F$23,TODAY()&lt;=$F$24-1)</formula>
    </cfRule>
  </conditionalFormatting>
  <conditionalFormatting sqref="G24">
    <cfRule type="expression" dxfId="1320" priority="100">
      <formula>$G$24&lt;=TODAY()</formula>
    </cfRule>
    <cfRule type="expression" dxfId="1319" priority="140">
      <formula>AND(TODAY()&gt;=$G$23,TODAY()&lt;=$G$24-1)</formula>
    </cfRule>
  </conditionalFormatting>
  <conditionalFormatting sqref="H24">
    <cfRule type="expression" dxfId="1318" priority="99">
      <formula>$H$24&lt;=TODAY()</formula>
    </cfRule>
    <cfRule type="expression" dxfId="1317" priority="131">
      <formula>AND(TODAY()&gt;=$H$23,TODAY()&lt;=$H$24-1)</formula>
    </cfRule>
  </conditionalFormatting>
  <conditionalFormatting sqref="I24">
    <cfRule type="expression" dxfId="1316" priority="98">
      <formula>$I$24&lt;=TODAY()</formula>
    </cfRule>
    <cfRule type="expression" dxfId="1315" priority="128">
      <formula>AND(TODAY()&gt;=$I$23,TODAY()&lt;=$I$24-1)</formula>
    </cfRule>
  </conditionalFormatting>
  <conditionalFormatting sqref="L24">
    <cfRule type="expression" dxfId="1314" priority="289">
      <formula>AND(TODAY()&gt;=$L$23,TODAY()&lt;=$L$24-1)</formula>
    </cfRule>
  </conditionalFormatting>
  <conditionalFormatting sqref="M24">
    <cfRule type="expression" dxfId="1313" priority="122">
      <formula>$M$24&lt;=TODAY()</formula>
    </cfRule>
    <cfRule type="expression" dxfId="1312" priority="219">
      <formula>AND(TODAY()&gt;=$M$23,TODAY()&lt;=$M$24-1)</formula>
    </cfRule>
  </conditionalFormatting>
  <conditionalFormatting sqref="N24">
    <cfRule type="expression" dxfId="1311" priority="89">
      <formula>$N$24&lt;=TODAY()</formula>
    </cfRule>
    <cfRule type="expression" dxfId="1310" priority="138">
      <formula>AND(TODAY()&gt;=$N$23,TODAY()&lt;=$N$24-1)</formula>
    </cfRule>
  </conditionalFormatting>
  <conditionalFormatting sqref="O24">
    <cfRule type="expression" dxfId="1309" priority="88">
      <formula>$O$24&lt;=TODAY()</formula>
    </cfRule>
    <cfRule type="expression" dxfId="1308" priority="126">
      <formula>AND(TODAY()&gt;=$O$23,TODAY()&lt;=$O$24-1)</formula>
    </cfRule>
  </conditionalFormatting>
  <conditionalFormatting sqref="P24">
    <cfRule type="expression" dxfId="1307" priority="87">
      <formula>$P$24&lt;=TODAY()</formula>
    </cfRule>
    <cfRule type="expression" dxfId="1306" priority="125">
      <formula>AND(TODAY()&gt;=$P$23,TODAY()&lt;=$P$24-1)</formula>
    </cfRule>
  </conditionalFormatting>
  <conditionalFormatting sqref="Q24">
    <cfRule type="expression" dxfId="1305" priority="86">
      <formula>$Q$24&lt;=TODAY()</formula>
    </cfRule>
    <cfRule type="expression" dxfId="1304" priority="124">
      <formula>AND(TODAY()&gt;=$Q$23,TODAY()&lt;=$Q$24-1)</formula>
    </cfRule>
  </conditionalFormatting>
  <conditionalFormatting sqref="G15">
    <cfRule type="expression" dxfId="1303" priority="112">
      <formula>$G$15=TODAY()</formula>
    </cfRule>
    <cfRule type="expression" dxfId="1302" priority="113">
      <formula>AND(TODAY()&gt;=D15,TODAY()&lt;=G15)</formula>
    </cfRule>
  </conditionalFormatting>
  <conditionalFormatting sqref="G27">
    <cfRule type="expression" dxfId="1301" priority="109">
      <formula>$G$27=TODAY()</formula>
    </cfRule>
    <cfRule type="expression" dxfId="1300" priority="116">
      <formula>AND(TODAY()&gt;=$D$27,TODAY()&lt;=$G$27)</formula>
    </cfRule>
  </conditionalFormatting>
  <conditionalFormatting sqref="O15">
    <cfRule type="expression" dxfId="1299" priority="110">
      <formula>$O$15=TODAY()</formula>
    </cfRule>
    <cfRule type="expression" dxfId="1298" priority="115">
      <formula>AND(TODAY()&gt;=L15,TODAY()&lt;=O15)</formula>
    </cfRule>
  </conditionalFormatting>
  <conditionalFormatting sqref="O27">
    <cfRule type="expression" dxfId="1297" priority="108">
      <formula>$O$27=TODAY()</formula>
    </cfRule>
    <cfRule type="expression" dxfId="1296" priority="114">
      <formula>AND(TODAY()&gt;=$L$27,AUJOURDHUI&lt;=$O$27)</formula>
    </cfRule>
  </conditionalFormatting>
  <conditionalFormatting sqref="D12">
    <cfRule type="expression" dxfId="1295" priority="218">
      <formula>AND(TODAY()&gt;=D11,TODAY()&lt;=D12-1)</formula>
    </cfRule>
  </conditionalFormatting>
  <conditionalFormatting sqref="E12">
    <cfRule type="expression" dxfId="1294" priority="245">
      <formula>AND(TODAY()&gt;=$E$11,TODAY()&lt;=$E$12-1)</formula>
    </cfRule>
  </conditionalFormatting>
  <conditionalFormatting sqref="F12">
    <cfRule type="expression" dxfId="1293" priority="389">
      <formula>AND(TODAY()&gt;=$F$11,TODAY()&lt;=$F$12-1)</formula>
    </cfRule>
  </conditionalFormatting>
  <conditionalFormatting sqref="G12">
    <cfRule type="expression" dxfId="1292" priority="152">
      <formula>AND(TODAY()&gt;=$G$11,TODAY()&lt;=$G$12-1)</formula>
    </cfRule>
  </conditionalFormatting>
  <conditionalFormatting sqref="H12">
    <cfRule type="expression" dxfId="1291" priority="107">
      <formula>AND(TODAY()&gt;=$H$11,TODAY()&lt;=$H$12-1)</formula>
    </cfRule>
  </conditionalFormatting>
  <conditionalFormatting sqref="I12">
    <cfRule type="expression" dxfId="1290" priority="106">
      <formula>AND(TODAY()&gt;=$I$11,TODAY()&lt;=$I$12-1)</formula>
    </cfRule>
  </conditionalFormatting>
  <conditionalFormatting sqref="E4:F4">
    <cfRule type="expression" dxfId="1289" priority="81">
      <formula>$E$4&lt;&gt;""</formula>
    </cfRule>
    <cfRule type="expression" dxfId="1288" priority="82">
      <formula>$E$4=""</formula>
    </cfRule>
  </conditionalFormatting>
  <conditionalFormatting sqref="M4:N4">
    <cfRule type="expression" dxfId="1287" priority="60">
      <formula>$M$4&lt;&gt;""</formula>
    </cfRule>
    <cfRule type="expression" dxfId="1286" priority="77">
      <formula>Q4=TODAY()</formula>
    </cfRule>
    <cfRule type="expression" dxfId="1285" priority="79">
      <formula>OR(D27&lt;=TODAY()-2,Q5&lt;=TODAY()-2)</formula>
    </cfRule>
    <cfRule type="expression" dxfId="1284" priority="80">
      <formula>OR($E$21+$G$21+$I$21=$I$20,$E$26+$G$26+$I$26=$I$20,TODAY()&gt;=$D$27-2)</formula>
    </cfRule>
  </conditionalFormatting>
  <conditionalFormatting sqref="M17:N17">
    <cfRule type="expression" dxfId="1283" priority="67">
      <formula>$M$17&lt;&gt;""</formula>
    </cfRule>
    <cfRule type="expression" dxfId="1282" priority="72">
      <formula>OR(L15&lt;=TODAY()-2,Q17&lt;=TODAY()-2)</formula>
    </cfRule>
    <cfRule type="expression" dxfId="1281" priority="74">
      <formula>$M$16&lt;&gt;""</formula>
    </cfRule>
    <cfRule type="expression" dxfId="1280" priority="76">
      <formula>OR($M$9+$O$9+$Q$9=$Q$8,$M$14+$O$14+$Q$14=$Q$8,TODAY()&gt;=$L$15-2)</formula>
    </cfRule>
  </conditionalFormatting>
  <conditionalFormatting sqref="E17">
    <cfRule type="expression" dxfId="1279" priority="63">
      <formula>$E17&lt;&gt;""</formula>
    </cfRule>
    <cfRule type="expression" dxfId="1278" priority="75">
      <formula>$E$16&lt;&gt;""</formula>
    </cfRule>
  </conditionalFormatting>
  <conditionalFormatting sqref="E16:F16">
    <cfRule type="expression" dxfId="1277" priority="62">
      <formula>E16&lt;&gt;""</formula>
    </cfRule>
    <cfRule type="expression" dxfId="1276" priority="65">
      <formula>OR($E$9+$G$9+$I$9=$G$8,$E$14+$G$14+$I$14=$I$8,TODAY()&gt;=$D$15-2)</formula>
    </cfRule>
    <cfRule type="expression" dxfId="1275" priority="70">
      <formula>$I$16=TODAY()</formula>
    </cfRule>
    <cfRule type="expression" dxfId="1274" priority="71">
      <formula>OR(D15&lt;=TODAY()-2,I17&lt;=TODAY()-2)</formula>
    </cfRule>
  </conditionalFormatting>
  <conditionalFormatting sqref="M16:N16">
    <cfRule type="expression" dxfId="1273" priority="61">
      <formula>$M$16&lt;&gt;""</formula>
    </cfRule>
    <cfRule type="expression" dxfId="1272" priority="66">
      <formula>Q16=TODAY()</formula>
    </cfRule>
    <cfRule type="expression" dxfId="1271" priority="68">
      <formula>OR(L15&lt;=TODAY()-2,Q17&lt;=TODAY()-2)</formula>
    </cfRule>
    <cfRule type="expression" dxfId="1270" priority="69">
      <formula>OR($M$9+$O$9+$Q$9=$Q$8,$M$14+$O$14+$Q$14=$Q$8,TODAY()&gt;=$L$27-2)</formula>
    </cfRule>
  </conditionalFormatting>
  <conditionalFormatting sqref="E17:F17">
    <cfRule type="expression" dxfId="1269" priority="64">
      <formula>OR(D15&lt;=TODAY()-2,I17&lt;=TODAY()-2)</formula>
    </cfRule>
    <cfRule type="expression" dxfId="1268" priority="73">
      <formula>OR($E$9+$G$9+$I$9=$I$8,$E$14+$G$14+$I$14=$I$8,TODAY()&gt;=$D$15-2)</formula>
    </cfRule>
  </conditionalFormatting>
  <conditionalFormatting sqref="Q4:Q5">
    <cfRule type="expression" dxfId="1267" priority="46">
      <formula>AND($Q$5&lt;&gt;"",TODAY()&gt;=$Q$5,$Q4="")</formula>
    </cfRule>
    <cfRule type="timePeriod" dxfId="1266" priority="53" timePeriod="tomorrow">
      <formula>FLOOR(Q4,1)=TODAY()+1</formula>
    </cfRule>
  </conditionalFormatting>
  <conditionalFormatting sqref="I16:I17">
    <cfRule type="expression" dxfId="1265" priority="44">
      <formula>AND($I$17&lt;&gt;"",TODAY()&gt;=$I$17,$I16="")</formula>
    </cfRule>
    <cfRule type="timePeriod" dxfId="1264" priority="55" timePeriod="tomorrow">
      <formula>FLOOR(I16,1)=TODAY()+1</formula>
    </cfRule>
  </conditionalFormatting>
  <conditionalFormatting sqref="I4">
    <cfRule type="expression" dxfId="1263" priority="39">
      <formula>$I$5&lt;&gt;""</formula>
    </cfRule>
    <cfRule type="expression" dxfId="1262" priority="40">
      <formula>$I$5&lt;&gt;""</formula>
    </cfRule>
  </conditionalFormatting>
  <conditionalFormatting sqref="Q16:Q17">
    <cfRule type="expression" dxfId="1261" priority="50">
      <formula>AND($Q$17&lt;&gt;"",TODAY()&gt;=$Q$17,$Q16="")</formula>
    </cfRule>
    <cfRule type="timePeriod" dxfId="1260" priority="51" timePeriod="tomorrow">
      <formula>FLOOR(Q16,1)=TODAY()+1</formula>
    </cfRule>
  </conditionalFormatting>
  <conditionalFormatting sqref="I30">
    <cfRule type="cellIs" dxfId="1259" priority="3" operator="lessThan">
      <formula>1</formula>
    </cfRule>
  </conditionalFormatting>
  <conditionalFormatting sqref="G32:H33">
    <cfRule type="timePeriod" dxfId="1258" priority="12" timePeriod="today">
      <formula>FLOOR(G32,1)=TODAY()</formula>
    </cfRule>
  </conditionalFormatting>
  <conditionalFormatting sqref="Q30">
    <cfRule type="cellIs" dxfId="1257" priority="7" operator="lessThan">
      <formula>1</formula>
    </cfRule>
    <cfRule type="expression" dxfId="1256" priority="11">
      <formula>M30</formula>
    </cfRule>
  </conditionalFormatting>
  <conditionalFormatting sqref="O32:P32">
    <cfRule type="timePeriod" dxfId="1255" priority="10" timePeriod="today">
      <formula>FLOOR(O32,1)=TODAY()</formula>
    </cfRule>
  </conditionalFormatting>
  <conditionalFormatting sqref="O33:P33">
    <cfRule type="timePeriod" dxfId="1254" priority="9" timePeriod="today">
      <formula>FLOOR(O33,1)=TODAY()</formula>
    </cfRule>
  </conditionalFormatting>
  <conditionalFormatting sqref="Q29">
    <cfRule type="cellIs" dxfId="1253" priority="8" operator="lessThan">
      <formula>1</formula>
    </cfRule>
  </conditionalFormatting>
  <conditionalFormatting sqref="Q32">
    <cfRule type="cellIs" dxfId="1252" priority="6" operator="lessThan">
      <formula>1</formula>
    </cfRule>
  </conditionalFormatting>
  <conditionalFormatting sqref="Q33">
    <cfRule type="cellIs" dxfId="1251" priority="5" operator="lessThan">
      <formula>1</formula>
    </cfRule>
  </conditionalFormatting>
  <conditionalFormatting sqref="I29">
    <cfRule type="cellIs" dxfId="1250" priority="4" operator="lessThan">
      <formula>1</formula>
    </cfRule>
  </conditionalFormatting>
  <conditionalFormatting sqref="I32">
    <cfRule type="cellIs" dxfId="1249" priority="2" operator="lessThan">
      <formula>1</formula>
    </cfRule>
  </conditionalFormatting>
  <conditionalFormatting sqref="I33">
    <cfRule type="cellIs" dxfId="1248" priority="1" operator="lessThan">
      <formula>1</formula>
    </cfRule>
  </conditionalFormatting>
  <dataValidations count="2">
    <dataValidation type="list" allowBlank="1" showInputMessage="1" showErrorMessage="1" sqref="E5:F5 M5:N5 E17:F17 M17:N17" xr:uid="{FD90451D-89AF-4B1F-8B3A-547C261B5D4E}">
      <formula1>Mâles</formula1>
    </dataValidation>
    <dataValidation type="list" allowBlank="1" showInputMessage="1" showErrorMessage="1" sqref="E4:F4 M4:N4 E16:F16 M16:N16" xr:uid="{C4D5963F-AC84-4AE3-9C40-52EBEF3E9823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46AE24-A008-4F3F-AF0B-F0A7CD21E03B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A68E9B5C-2F40-4D24-B34A-50041C912BA0}">
          <x14:formula1>
            <xm:f>Liste!$G$2:$G$6</xm:f>
          </x14:formula1>
          <xm:sqref>F9 N9 N21 F21</xm:sqref>
        </x14:dataValidation>
        <x14:dataValidation type="list" allowBlank="1" showInputMessage="1" showErrorMessage="1" xr:uid="{2700900D-C0F2-4B77-B940-CF49DD055038}">
          <x14:formula1>
            <xm:f>Liste!$F$2:$F$6</xm:f>
          </x14:formula1>
          <xm:sqref>H9 P9 P21 H21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7F785-49A7-4F7D-93A9-96A18B5C42CD}">
  <sheetPr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 t="s">
        <v>149</v>
      </c>
      <c r="E13" s="223">
        <v>7</v>
      </c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>
        <v>4</v>
      </c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B31:F31"/>
    <mergeCell ref="J31:N31"/>
    <mergeCell ref="G32:H32"/>
    <mergeCell ref="B29:C29"/>
    <mergeCell ref="J29:K29"/>
    <mergeCell ref="B30:C30"/>
    <mergeCell ref="J30:K30"/>
    <mergeCell ref="B28:F28"/>
    <mergeCell ref="G28:H28"/>
    <mergeCell ref="J28:N28"/>
    <mergeCell ref="P22:Q22"/>
    <mergeCell ref="B25:C25"/>
    <mergeCell ref="J25:K25"/>
    <mergeCell ref="N19:O19"/>
    <mergeCell ref="B22:B24"/>
    <mergeCell ref="E22:F22"/>
    <mergeCell ref="H22:I22"/>
    <mergeCell ref="J22:J24"/>
    <mergeCell ref="M22:N22"/>
    <mergeCell ref="P19:Q19"/>
    <mergeCell ref="B21:C21"/>
    <mergeCell ref="J21:K21"/>
    <mergeCell ref="B15:C15"/>
    <mergeCell ref="E15:F15"/>
    <mergeCell ref="J15:K15"/>
    <mergeCell ref="M15:N15"/>
    <mergeCell ref="B18:B20"/>
    <mergeCell ref="J18:J20"/>
    <mergeCell ref="D19:E19"/>
    <mergeCell ref="F19:G19"/>
    <mergeCell ref="H19:I19"/>
    <mergeCell ref="L19:M19"/>
    <mergeCell ref="D20:E20"/>
    <mergeCell ref="L20:M20"/>
    <mergeCell ref="B9:C9"/>
    <mergeCell ref="B10:B12"/>
    <mergeCell ref="E10:F10"/>
    <mergeCell ref="H10:I10"/>
    <mergeCell ref="J10:J12"/>
    <mergeCell ref="L7:M7"/>
    <mergeCell ref="N7:O7"/>
    <mergeCell ref="P7:Q7"/>
    <mergeCell ref="L8:M8"/>
    <mergeCell ref="J9:K9"/>
    <mergeCell ref="B6:B8"/>
    <mergeCell ref="J6:J8"/>
    <mergeCell ref="F7:G7"/>
    <mergeCell ref="H7:I7"/>
    <mergeCell ref="D8:E8"/>
    <mergeCell ref="D7:E7"/>
    <mergeCell ref="E4:F4"/>
    <mergeCell ref="M4:N4"/>
    <mergeCell ref="O4:P4"/>
    <mergeCell ref="B2:Q3"/>
    <mergeCell ref="B4:C5"/>
    <mergeCell ref="J4:K5"/>
    <mergeCell ref="E5:F5"/>
    <mergeCell ref="M5:N5"/>
    <mergeCell ref="O5:P5"/>
    <mergeCell ref="G4:H4"/>
    <mergeCell ref="G5:H5"/>
    <mergeCell ref="P10:Q10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M10:N10"/>
    <mergeCell ref="B13:C13"/>
    <mergeCell ref="J13:K13"/>
    <mergeCell ref="B14:C14"/>
    <mergeCell ref="J14:K14"/>
    <mergeCell ref="M27:N27"/>
    <mergeCell ref="B26:C26"/>
    <mergeCell ref="J26:K26"/>
    <mergeCell ref="B27:C27"/>
    <mergeCell ref="E27:F27"/>
    <mergeCell ref="J27:K27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247" priority="413" timePeriod="today">
      <formula>FLOOR(F7,1)=TODAY()</formula>
    </cfRule>
  </conditionalFormatting>
  <conditionalFormatting sqref="F19">
    <cfRule type="timePeriod" dxfId="1246" priority="412" timePeriod="today">
      <formula>FLOOR(F19,1)=TODAY()</formula>
    </cfRule>
  </conditionalFormatting>
  <conditionalFormatting sqref="D38 G38">
    <cfRule type="timePeriod" dxfId="1245" priority="411" timePeriod="today">
      <formula>FLOOR(D38,1)=TODAY()</formula>
    </cfRule>
  </conditionalFormatting>
  <conditionalFormatting sqref="D49 G49 E44:F44 D42:E42 F41 H41">
    <cfRule type="timePeriod" dxfId="1244" priority="408" timePeriod="today">
      <formula>FLOOR(D41,1)=TODAY()</formula>
    </cfRule>
  </conditionalFormatting>
  <conditionalFormatting sqref="H41:I41">
    <cfRule type="expression" dxfId="1243" priority="407">
      <formula>D41</formula>
    </cfRule>
  </conditionalFormatting>
  <conditionalFormatting sqref="D41">
    <cfRule type="timePeriod" dxfId="1242" priority="406" timePeriod="today">
      <formula>FLOOR(D41,1)=TODAY()</formula>
    </cfRule>
  </conditionalFormatting>
  <conditionalFormatting sqref="N7">
    <cfRule type="timePeriod" dxfId="1241" priority="405" timePeriod="today">
      <formula>FLOOR(N7,1)=TODAY()</formula>
    </cfRule>
  </conditionalFormatting>
  <conditionalFormatting sqref="N19">
    <cfRule type="timePeriod" dxfId="1240" priority="404" timePeriod="today">
      <formula>FLOOR(N19,1)=TODAY()</formula>
    </cfRule>
  </conditionalFormatting>
  <conditionalFormatting sqref="Q20">
    <cfRule type="expression" dxfId="1239" priority="403">
      <formula>O20=(M21+O21+Q21)</formula>
    </cfRule>
  </conditionalFormatting>
  <conditionalFormatting sqref="D7">
    <cfRule type="timePeriod" dxfId="1238" priority="289" timePeriod="today">
      <formula>FLOOR(D7,1)=TODAY()</formula>
    </cfRule>
    <cfRule type="expression" dxfId="1237" priority="393">
      <formula>AND(D7&gt;=TODAY(),D7&lt;=TODAY()+1)</formula>
    </cfRule>
  </conditionalFormatting>
  <conditionalFormatting sqref="D7:E7">
    <cfRule type="expression" dxfId="1236" priority="249">
      <formula>$H7&lt;&gt;""</formula>
    </cfRule>
    <cfRule type="expression" dxfId="1235" priority="402">
      <formula>AND(TODAY()&gt;=$D$6+4,$H$7&lt;&gt;"")</formula>
    </cfRule>
  </conditionalFormatting>
  <conditionalFormatting sqref="D8:E8">
    <cfRule type="expression" dxfId="1234" priority="392">
      <formula>$I8&lt;&gt;""</formula>
    </cfRule>
    <cfRule type="timePeriod" dxfId="1233" priority="398" timePeriod="today">
      <formula>FLOOR(D8,1)=TODAY()</formula>
    </cfRule>
    <cfRule type="expression" dxfId="1232" priority="399">
      <formula>AND(D8&gt;=TODAY(),D8&lt;=TODAY()+1)</formula>
    </cfRule>
    <cfRule type="expression" dxfId="1231" priority="400">
      <formula>$H$7&lt;&gt;""</formula>
    </cfRule>
    <cfRule type="expression" dxfId="1230" priority="401">
      <formula>($E$9+$G$9+$I$9)=$G$8</formula>
    </cfRule>
  </conditionalFormatting>
  <conditionalFormatting sqref="E10:F10">
    <cfRule type="expression" dxfId="1229" priority="218">
      <formula>AND(SUM(E9,G9,I9)&lt;&gt;0,SUM(E9,G9,I9)=G8)</formula>
    </cfRule>
    <cfRule type="expression" dxfId="1228" priority="394">
      <formula>$H10&lt;&gt;""</formula>
    </cfRule>
    <cfRule type="timePeriod" dxfId="1227" priority="395" timePeriod="today">
      <formula>FLOOR(E10,1)=TODAY()</formula>
    </cfRule>
    <cfRule type="expression" dxfId="1226" priority="396">
      <formula>AND(E10&gt;=TODAY(),E10&lt;=TODAY()+1)</formula>
    </cfRule>
    <cfRule type="expression" dxfId="1225" priority="397">
      <formula>$I$8&lt;&gt;""</formula>
    </cfRule>
  </conditionalFormatting>
  <conditionalFormatting sqref="D12:I12">
    <cfRule type="timePeriod" dxfId="1224" priority="105" timePeriod="tomorrow">
      <formula>FLOOR(D12,1)=TODAY()+1</formula>
    </cfRule>
    <cfRule type="expression" dxfId="1223" priority="106">
      <formula>D$13&lt;&gt;""</formula>
    </cfRule>
    <cfRule type="expression" dxfId="1222" priority="107">
      <formula>D$12&lt;=TODAY()</formula>
    </cfRule>
  </conditionalFormatting>
  <conditionalFormatting sqref="D13:I13">
    <cfRule type="expression" dxfId="1221" priority="155">
      <formula>AND(D11&lt;&gt;"",YEAR($D11)=2019)</formula>
    </cfRule>
    <cfRule type="expression" dxfId="1220" priority="248">
      <formula>AND(D11&lt;&gt;"",YEAR($D11)=2020)</formula>
    </cfRule>
    <cfRule type="expression" dxfId="1219" priority="387">
      <formula>AND($D$11&lt;&gt;"",YEAR($D11)=2021)</formula>
    </cfRule>
    <cfRule type="expression" dxfId="1218" priority="388">
      <formula>AND(D11&lt;&gt;"",YEAR($D11)=2022)</formula>
    </cfRule>
    <cfRule type="expression" dxfId="1217" priority="389">
      <formula>AND(D11&lt;&gt;"",YEAR($D11)=2023)</formula>
    </cfRule>
    <cfRule type="expression" dxfId="1216" priority="390">
      <formula>AND(D11&lt;&gt;"",YEAR($D11)=2018)</formula>
    </cfRule>
  </conditionalFormatting>
  <conditionalFormatting sqref="D15">
    <cfRule type="expression" dxfId="1215" priority="122">
      <formula>AND(D15&gt;=TODAY(),D15&lt;=TODAY()+2)</formula>
    </cfRule>
    <cfRule type="expression" dxfId="1214" priority="147">
      <formula>AND(TODAY()&gt;=$H$10+6,TODAY()&lt;=$D$15-2)</formula>
    </cfRule>
  </conditionalFormatting>
  <conditionalFormatting sqref="I15">
    <cfRule type="cellIs" dxfId="1213" priority="297" operator="lessThan">
      <formula>1</formula>
    </cfRule>
  </conditionalFormatting>
  <conditionalFormatting sqref="I15">
    <cfRule type="expression" dxfId="1212" priority="386">
      <formula>IF(AND(E14="",G14="",I14="",(D11:I11)=""),"",IF(E14+G14+I14&lt;&gt;SUM(D11:I11),G15&lt;=TODAY()))</formula>
    </cfRule>
  </conditionalFormatting>
  <conditionalFormatting sqref="H7:I7">
    <cfRule type="expression" dxfId="1211" priority="383">
      <formula>$D8&lt;&gt;""</formula>
    </cfRule>
    <cfRule type="expression" dxfId="1210" priority="384">
      <formula>AND(H7="",D7&lt;&gt;"",D7&lt;=TODAY())</formula>
    </cfRule>
    <cfRule type="timePeriod" dxfId="1209" priority="385" timePeriod="today">
      <formula>FLOOR(H7,1)=TODAY()</formula>
    </cfRule>
  </conditionalFormatting>
  <conditionalFormatting sqref="I8">
    <cfRule type="expression" dxfId="1208" priority="382">
      <formula>G8=(E9+G9+I9)</formula>
    </cfRule>
  </conditionalFormatting>
  <conditionalFormatting sqref="H10">
    <cfRule type="expression" dxfId="1207" priority="378">
      <formula>(E9+G9+I9)=G8</formula>
    </cfRule>
  </conditionalFormatting>
  <conditionalFormatting sqref="H10:I10">
    <cfRule type="expression" dxfId="1206" priority="379">
      <formula>AND(H10="",E10&lt;&gt;"",E10&lt;=TODAY())</formula>
    </cfRule>
    <cfRule type="notContainsBlanks" dxfId="1205" priority="380">
      <formula>LEN(TRIM(H10))&gt;0</formula>
    </cfRule>
    <cfRule type="expression" dxfId="1204" priority="381">
      <formula>E10=TODAY()</formula>
    </cfRule>
  </conditionalFormatting>
  <conditionalFormatting sqref="D19">
    <cfRule type="timePeriod" dxfId="1203" priority="287" timePeriod="today">
      <formula>FLOOR(D19,1)=TODAY()</formula>
    </cfRule>
    <cfRule type="expression" dxfId="1202" priority="365">
      <formula>AND(D19&gt;=TODAY(),D19&lt;=TODAY()+1)</formula>
    </cfRule>
  </conditionalFormatting>
  <conditionalFormatting sqref="D19:E19">
    <cfRule type="expression" dxfId="1201" priority="279">
      <formula>$H19&lt;&gt;""</formula>
    </cfRule>
    <cfRule type="expression" dxfId="1200" priority="373">
      <formula>AND(TODAY()&gt;=$D$18+4,$H$19&lt;&gt;"")</formula>
    </cfRule>
  </conditionalFormatting>
  <conditionalFormatting sqref="D20">
    <cfRule type="expression" dxfId="1199" priority="372">
      <formula>AND(D20&gt;=TODAY(),D20&lt;=TODAY()+1)</formula>
    </cfRule>
  </conditionalFormatting>
  <conditionalFormatting sqref="D20:E20">
    <cfRule type="expression" dxfId="1198" priority="370">
      <formula>$I20&lt;&gt;""</formula>
    </cfRule>
    <cfRule type="timePeriod" dxfId="1197" priority="371" timePeriod="today">
      <formula>FLOOR(D20,1)=TODAY()</formula>
    </cfRule>
    <cfRule type="expression" dxfId="1196" priority="374">
      <formula>$H$19&lt;&gt;""</formula>
    </cfRule>
    <cfRule type="expression" dxfId="1195" priority="375">
      <formula>($E$21+$G$21+$I$21)=$G$20</formula>
    </cfRule>
  </conditionalFormatting>
  <conditionalFormatting sqref="E22:F22">
    <cfRule type="expression" dxfId="1194" priority="296">
      <formula>AND(SUM(E21,G21,I21)&lt;&gt;0,SUM(E21,G21,I21)=G20)</formula>
    </cfRule>
    <cfRule type="expression" dxfId="1193" priority="366">
      <formula>$H22&lt;&gt;""</formula>
    </cfRule>
    <cfRule type="timePeriod" dxfId="1192" priority="367" timePeriod="today">
      <formula>FLOOR(E22,1)=TODAY()</formula>
    </cfRule>
    <cfRule type="expression" dxfId="1191" priority="368">
      <formula>AND(E22&gt;=TODAY(),E22&lt;=TODAY()+1)</formula>
    </cfRule>
    <cfRule type="expression" dxfId="1190" priority="369">
      <formula>$I$20&lt;&gt;""</formula>
    </cfRule>
  </conditionalFormatting>
  <conditionalFormatting sqref="D24:I24">
    <cfRule type="timePeriod" dxfId="1189" priority="129" timePeriod="tomorrow">
      <formula>FLOOR(D24,1)=TODAY()+1</formula>
    </cfRule>
    <cfRule type="expression" dxfId="1188" priority="134">
      <formula>D$24&lt;=TODAY()</formula>
    </cfRule>
  </conditionalFormatting>
  <conditionalFormatting sqref="D24:I24">
    <cfRule type="expression" dxfId="1187" priority="99">
      <formula>D$25&lt;&gt;""</formula>
    </cfRule>
  </conditionalFormatting>
  <conditionalFormatting sqref="D25:I25">
    <cfRule type="expression" dxfId="1186" priority="186">
      <formula>AND(D23&lt;&gt;"",YEAR($D23)=2018)</formula>
    </cfRule>
    <cfRule type="expression" dxfId="1185" priority="253">
      <formula>AND(D23&lt;&gt;"",YEAR($D23)=2019)</formula>
    </cfRule>
    <cfRule type="expression" dxfId="1184" priority="360">
      <formula>AND(D23&lt;&gt;"",YEAR($D23)=2020)</formula>
    </cfRule>
    <cfRule type="expression" dxfId="1183" priority="361">
      <formula>AND(D23&lt;&gt;"",YEAR($D23)=2021)</formula>
    </cfRule>
    <cfRule type="expression" dxfId="1182" priority="362">
      <formula>AND(D23&lt;&gt;"",YEAR($D23)=2022)</formula>
    </cfRule>
    <cfRule type="expression" dxfId="1181" priority="363">
      <formula>AND(D23&lt;&gt;"",YEAR($D23)=2023)</formula>
    </cfRule>
  </conditionalFormatting>
  <conditionalFormatting sqref="D27">
    <cfRule type="expression" dxfId="1180" priority="120">
      <formula>AND(D27&gt;=TODAY(),D27&lt;=TODAY()+2)</formula>
    </cfRule>
    <cfRule type="expression" dxfId="1179" priority="131">
      <formula>AND(TODAY()&gt;=$H$22+6,TODAY()&lt;=$D$27-2)</formula>
    </cfRule>
  </conditionalFormatting>
  <conditionalFormatting sqref="H19">
    <cfRule type="timePeriod" dxfId="1178" priority="358" timePeriod="today">
      <formula>FLOOR(H19,1)=TODAY()</formula>
    </cfRule>
  </conditionalFormatting>
  <conditionalFormatting sqref="H19:I19">
    <cfRule type="expression" dxfId="1177" priority="356">
      <formula>$D20&lt;&gt;""</formula>
    </cfRule>
    <cfRule type="expression" dxfId="1176" priority="357">
      <formula>AND(H19="",D19&lt;&gt;"",D19&lt;=TODAY())</formula>
    </cfRule>
  </conditionalFormatting>
  <conditionalFormatting sqref="I20">
    <cfRule type="expression" dxfId="1175" priority="355">
      <formula>G20=(E21+G21+I21)</formula>
    </cfRule>
  </conditionalFormatting>
  <conditionalFormatting sqref="H22:I22">
    <cfRule type="expression" dxfId="1174" priority="351">
      <formula>(E21+G21+I21)=G20</formula>
    </cfRule>
    <cfRule type="expression" dxfId="1173" priority="352">
      <formula>AND(H22="",E22&lt;&gt;"",E22&lt;=TODAY())</formula>
    </cfRule>
    <cfRule type="notContainsBlanks" dxfId="1172" priority="353">
      <formula>LEN(TRIM(H22))&gt;0</formula>
    </cfRule>
    <cfRule type="expression" dxfId="1171" priority="354">
      <formula>E22=TODAY()</formula>
    </cfRule>
  </conditionalFormatting>
  <conditionalFormatting sqref="I27">
    <cfRule type="cellIs" dxfId="1170" priority="349" operator="lessThan">
      <formula>1</formula>
    </cfRule>
  </conditionalFormatting>
  <conditionalFormatting sqref="I27">
    <cfRule type="expression" dxfId="1169" priority="350">
      <formula>IF(AND(E26="",G26="",I26="",(D23:I23)=""),"",IF(E26+G26+I26&lt;&gt;SUM(D23:I23),G27&lt;=TODAY()))</formula>
    </cfRule>
  </conditionalFormatting>
  <conditionalFormatting sqref="L7">
    <cfRule type="timePeriod" dxfId="1168" priority="286" timePeriod="today">
      <formula>FLOOR(L7,1)=TODAY()</formula>
    </cfRule>
    <cfRule type="expression" dxfId="1167" priority="295">
      <formula>AND(L7&gt;=TODAY(),L7&lt;=TODAY()+1)</formula>
    </cfRule>
  </conditionalFormatting>
  <conditionalFormatting sqref="L7:M7">
    <cfRule type="expression" dxfId="1166" priority="280">
      <formula>$P7&lt;&gt;""</formula>
    </cfRule>
    <cfRule type="expression" dxfId="1165" priority="345">
      <formula>AND(TODAY()&gt;=$L$6+4,$P$7&lt;&gt;"")</formula>
    </cfRule>
  </conditionalFormatting>
  <conditionalFormatting sqref="L8">
    <cfRule type="expression" dxfId="1164" priority="344">
      <formula>AND(L8&gt;=TODAY(),L8&lt;=TODAY()+1)</formula>
    </cfRule>
  </conditionalFormatting>
  <conditionalFormatting sqref="L8:M8">
    <cfRule type="expression" dxfId="1163" priority="342">
      <formula>$Q$8&lt;&gt;""</formula>
    </cfRule>
    <cfRule type="timePeriod" dxfId="1162" priority="343" timePeriod="today">
      <formula>FLOOR(L8,1)=TODAY()</formula>
    </cfRule>
    <cfRule type="expression" dxfId="1161" priority="346">
      <formula>$P$7&lt;&gt;""</formula>
    </cfRule>
    <cfRule type="expression" dxfId="1160" priority="347">
      <formula>($M$9+$O$9+$Q$9)=$O$8</formula>
    </cfRule>
  </conditionalFormatting>
  <conditionalFormatting sqref="M10:N10">
    <cfRule type="expression" dxfId="1159" priority="293">
      <formula>"ET(SOMME(M8;O8;Q8)&lt;&gt;0;SOMME(M8;O8;Q9)=O7)  "</formula>
    </cfRule>
    <cfRule type="expression" dxfId="1158" priority="338">
      <formula>$P10&lt;&gt;""</formula>
    </cfRule>
    <cfRule type="timePeriod" dxfId="1157" priority="339" timePeriod="today">
      <formula>FLOOR(M10,1)=TODAY()</formula>
    </cfRule>
    <cfRule type="expression" dxfId="1156" priority="340">
      <formula>AND(M10&gt;=TODAY(),M10&lt;=TODAY()+1)</formula>
    </cfRule>
    <cfRule type="expression" dxfId="1155" priority="341">
      <formula>$Q$8&lt;&gt;""</formula>
    </cfRule>
  </conditionalFormatting>
  <conditionalFormatting sqref="L13:Q13">
    <cfRule type="expression" dxfId="1154" priority="175">
      <formula>AND(L11&lt;&gt;"",YEAR($L11)=2018)</formula>
    </cfRule>
    <cfRule type="expression" dxfId="1153" priority="235">
      <formula>AND(L11&lt;&gt;"",YEAR($L11)=2019)</formula>
    </cfRule>
    <cfRule type="expression" dxfId="1152" priority="334">
      <formula>AND(L11&lt;&gt;"",YEAR($L11)=2020)</formula>
    </cfRule>
    <cfRule type="expression" dxfId="1151" priority="335">
      <formula>AND(L11&lt;&gt;"",YEAR($L11)=2021)</formula>
    </cfRule>
    <cfRule type="expression" dxfId="1150" priority="336">
      <formula>AND(L11&lt;&gt;"",YEAR($L11)=2022)</formula>
    </cfRule>
    <cfRule type="expression" dxfId="1149" priority="337">
      <formula>AND(L11&lt;&gt;"",YEAR($L11)=2023)</formula>
    </cfRule>
  </conditionalFormatting>
  <conditionalFormatting sqref="L15">
    <cfRule type="expression" dxfId="1148" priority="121">
      <formula>AND(L15&gt;=TODAY(),L15&lt;=TODAY()+2)</formula>
    </cfRule>
    <cfRule type="expression" dxfId="1147" priority="135">
      <formula>AND(TODAY()&gt;=$P$10+6,TODAY()&lt;=$L$15-2)</formula>
    </cfRule>
  </conditionalFormatting>
  <conditionalFormatting sqref="P7">
    <cfRule type="timePeriod" dxfId="1146" priority="332" timePeriod="today">
      <formula>FLOOR(P7,1)=TODAY()</formula>
    </cfRule>
  </conditionalFormatting>
  <conditionalFormatting sqref="P7:Q7">
    <cfRule type="expression" dxfId="1145" priority="330">
      <formula>$L8&lt;&gt;""</formula>
    </cfRule>
    <cfRule type="expression" dxfId="1144" priority="331">
      <formula>AND(P7="",L7&lt;&gt;"",L7&lt;=TODAY())</formula>
    </cfRule>
  </conditionalFormatting>
  <conditionalFormatting sqref="Q8">
    <cfRule type="expression" dxfId="1143" priority="329">
      <formula>O8=(M9+O9+Q9)</formula>
    </cfRule>
  </conditionalFormatting>
  <conditionalFormatting sqref="P10:Q10">
    <cfRule type="expression" dxfId="1142" priority="325">
      <formula>(M9+O9+Q9)=O8</formula>
    </cfRule>
    <cfRule type="expression" dxfId="1141" priority="326">
      <formula>AND(P10="",M10&lt;&gt;"",M10&lt;=TODAY())</formula>
    </cfRule>
    <cfRule type="notContainsBlanks" dxfId="1140" priority="327">
      <formula>LEN(TRIM(P10))&gt;0</formula>
    </cfRule>
    <cfRule type="expression" dxfId="1139" priority="328">
      <formula>M10=TODAY()</formula>
    </cfRule>
  </conditionalFormatting>
  <conditionalFormatting sqref="Q15">
    <cfRule type="cellIs" dxfId="1138" priority="323" operator="lessThan">
      <formula>1</formula>
    </cfRule>
  </conditionalFormatting>
  <conditionalFormatting sqref="Q15">
    <cfRule type="expression" dxfId="1137" priority="324">
      <formula>IF(AND(M14="",O14="",Q14="",(L11:Q11)=""),"",IF(M14+O14+Q14&lt;&gt;SUM(L11:Q11),O15&lt;=TODAY()))</formula>
    </cfRule>
  </conditionalFormatting>
  <conditionalFormatting sqref="L19">
    <cfRule type="timePeriod" dxfId="1136" priority="285" timePeriod="today">
      <formula>FLOOR(L19,1)=TODAY()</formula>
    </cfRule>
    <cfRule type="expression" dxfId="1135" priority="292">
      <formula>AND(L19&gt;=TODAY(),L19&lt;=TODAY()+1)</formula>
    </cfRule>
  </conditionalFormatting>
  <conditionalFormatting sqref="L19:M19">
    <cfRule type="expression" dxfId="1134" priority="278">
      <formula>$P19&lt;&gt;""</formula>
    </cfRule>
    <cfRule type="expression" dxfId="1133" priority="319">
      <formula>AND(TODAY()&gt;=$L$18+4,$P$19&lt;&gt;"")</formula>
    </cfRule>
  </conditionalFormatting>
  <conditionalFormatting sqref="L20:M20">
    <cfRule type="expression" dxfId="1132" priority="316">
      <formula>$Q20&lt;&gt;""</formula>
    </cfRule>
    <cfRule type="timePeriod" dxfId="1131" priority="317" timePeriod="today">
      <formula>FLOOR(L20,1)=TODAY()</formula>
    </cfRule>
    <cfRule type="expression" dxfId="1130" priority="318">
      <formula>AND(L20&gt;=TODAY(),L20&lt;=TODAY()+1)</formula>
    </cfRule>
    <cfRule type="expression" dxfId="1129" priority="320">
      <formula>$P$19&lt;&gt;""</formula>
    </cfRule>
    <cfRule type="expression" dxfId="1128" priority="321">
      <formula>($M$21+$O$21+$Q$21)=$O$20</formula>
    </cfRule>
  </conditionalFormatting>
  <conditionalFormatting sqref="M22:N22">
    <cfRule type="expression" dxfId="1127" priority="290">
      <formula>AND(SUM(M21,O21,Q21)&lt;&gt;0,SUM(M21,O21,Q21)=O20)</formula>
    </cfRule>
    <cfRule type="expression" dxfId="1126" priority="312">
      <formula>$P22&lt;&gt;""</formula>
    </cfRule>
    <cfRule type="timePeriod" dxfId="1125" priority="313" timePeriod="today">
      <formula>FLOOR(M22,1)=TODAY()</formula>
    </cfRule>
    <cfRule type="expression" dxfId="1124" priority="314">
      <formula>AND(M22&gt;=TODAY(),M22&lt;=TODAY()+1)</formula>
    </cfRule>
    <cfRule type="expression" dxfId="1123" priority="315">
      <formula>$Q$20&lt;&gt;""</formula>
    </cfRule>
  </conditionalFormatting>
  <conditionalFormatting sqref="L25:Q25">
    <cfRule type="expression" dxfId="1122" priority="149">
      <formula>AND(L23&lt;&gt;"",YEAR($L23)=2023)</formula>
    </cfRule>
    <cfRule type="expression" dxfId="1121" priority="222">
      <formula>AND(L23&lt;&gt;"",YEAR($L23)=2022)</formula>
    </cfRule>
    <cfRule type="expression" dxfId="1120" priority="308">
      <formula>AND(L23&lt;&gt;"",YEAR($L23)=2021)</formula>
    </cfRule>
    <cfRule type="expression" dxfId="1119" priority="309">
      <formula>AND(L23&lt;&gt;"",YEAR($L23)=2020)</formula>
    </cfRule>
    <cfRule type="expression" dxfId="1118" priority="310">
      <formula>AND(L23&lt;&gt;"",YEAR($L23)=2019)</formula>
    </cfRule>
    <cfRule type="expression" dxfId="1117" priority="311">
      <formula>AND(L23&lt;&gt;"",YEAR($L23)=2018)</formula>
    </cfRule>
  </conditionalFormatting>
  <conditionalFormatting sqref="L27">
    <cfRule type="expression" dxfId="1116" priority="123">
      <formula>AND(L27&gt;=TODAY(),L27&lt;=TODAY()+2)</formula>
    </cfRule>
    <cfRule type="expression" dxfId="1115" priority="171">
      <formula>AND(TODAY()&gt;=$P$22+6,TODAY()&lt;=$L$27-2)</formula>
    </cfRule>
  </conditionalFormatting>
  <conditionalFormatting sqref="P19">
    <cfRule type="timePeriod" dxfId="1114" priority="306" timePeriod="today">
      <formula>FLOOR(P19,1)=TODAY()</formula>
    </cfRule>
  </conditionalFormatting>
  <conditionalFormatting sqref="P19:Q19">
    <cfRule type="expression" dxfId="1113" priority="304">
      <formula>$L20&lt;&gt;""</formula>
    </cfRule>
    <cfRule type="expression" dxfId="1112" priority="305">
      <formula>AND(P19="",L19&lt;&gt;"",L19&lt;=TODAY())</formula>
    </cfRule>
  </conditionalFormatting>
  <conditionalFormatting sqref="P22:Q22">
    <cfRule type="expression" dxfId="1111" priority="300">
      <formula>(M21+O21+Q21)=O20</formula>
    </cfRule>
    <cfRule type="expression" dxfId="1110" priority="301">
      <formula>AND(P22="",M22&lt;&gt;"",M22&lt;=TODAY())</formula>
    </cfRule>
    <cfRule type="notContainsBlanks" dxfId="1109" priority="302">
      <formula>LEN(TRIM(P22))&gt;0</formula>
    </cfRule>
    <cfRule type="expression" dxfId="1108" priority="303">
      <formula>M22=TODAY()</formula>
    </cfRule>
  </conditionalFormatting>
  <conditionalFormatting sqref="Q27">
    <cfRule type="cellIs" dxfId="1107" priority="298" operator="lessThan">
      <formula>1</formula>
    </cfRule>
  </conditionalFormatting>
  <conditionalFormatting sqref="Q27">
    <cfRule type="expression" dxfId="1106" priority="299">
      <formula>IF(AND(M26="",O26="",Q26="",(L23:Q23)=""),"",IF(M26+O26+Q26&lt;&gt;SUM(L23:Q23),O27&lt;=TODAY()))</formula>
    </cfRule>
  </conditionalFormatting>
  <conditionalFormatting sqref="D6:I15">
    <cfRule type="expression" dxfId="1105" priority="203">
      <formula>AND(($E$14+$G$14+$I$14)&lt;&gt;"",COUNTA($D$11:$I$11)&gt;0,COUNTA($D$11:$I$11)=($E$14+$G$14+$I$14))</formula>
    </cfRule>
  </conditionalFormatting>
  <conditionalFormatting sqref="D18:I27">
    <cfRule type="expression" dxfId="1104" priority="150">
      <formula>AND(($E$26+$G$26+$I$26)&lt;&gt;"",COUNTA($D$23:$I$23)&gt;0,COUNTA($D$23:$I$23)=($E$26+$G$26+$I$26))</formula>
    </cfRule>
  </conditionalFormatting>
  <conditionalFormatting sqref="L12:Q12">
    <cfRule type="timePeriod" dxfId="1103" priority="136" timePeriod="tomorrow">
      <formula>FLOOR(L12,1)=TODAY()+1</formula>
    </cfRule>
    <cfRule type="expression" dxfId="1102" priority="138">
      <formula>L$12&lt;=TODAY()</formula>
    </cfRule>
  </conditionalFormatting>
  <conditionalFormatting sqref="L12:Q12">
    <cfRule type="expression" dxfId="1101" priority="93">
      <formula>L$13&lt;&gt;""</formula>
    </cfRule>
  </conditionalFormatting>
  <conditionalFormatting sqref="L6:Q15">
    <cfRule type="expression" dxfId="1100" priority="152">
      <formula>AND(($M$14+$O$14+$Q$14)&lt;&gt;"",COUNTA($L$11:$Q$11)&gt;0,COUNTA($L$11:$Q$11)=($M$14+$O$14+$Q$14))</formula>
    </cfRule>
  </conditionalFormatting>
  <conditionalFormatting sqref="L24:Q24">
    <cfRule type="expression" dxfId="1099" priority="125">
      <formula>L$24&lt;=TODAY()</formula>
    </cfRule>
    <cfRule type="timePeriod" dxfId="1098" priority="162" timePeriod="tomorrow">
      <formula>FLOOR(L24,1)=TODAY()+1</formula>
    </cfRule>
  </conditionalFormatting>
  <conditionalFormatting sqref="L24:Q24">
    <cfRule type="expression" dxfId="1097" priority="87">
      <formula>L$25&lt;&gt;""</formula>
    </cfRule>
  </conditionalFormatting>
  <conditionalFormatting sqref="L18:Q27">
    <cfRule type="expression" dxfId="1096" priority="148">
      <formula>AND(($M$26+$O$26+$Q$26)&lt;&gt;"",COUNTA($L$23:$Q$23)&gt;0,COUNTA($L$23:$Q$23)=($M$26+$O$26+$Q$26))</formula>
    </cfRule>
  </conditionalFormatting>
  <conditionalFormatting sqref="D6:I10">
    <cfRule type="expression" dxfId="1095" priority="146">
      <formula>AND($E$9&lt;&gt;"",$G$9&lt;&gt;"",$I$9&lt;&gt;"",$G$8&lt;&gt;"",$E$9+$G$9+$I$9=$G$8)</formula>
    </cfRule>
  </conditionalFormatting>
  <conditionalFormatting sqref="D18:I22">
    <cfRule type="expression" dxfId="1094" priority="143">
      <formula>AND($E$21&lt;&gt;"",$G$21&lt;&gt;"",$I$21&lt;&gt;"",$G$20&lt;&gt;"",$E$21+$G$21+$I$21=$G$20)</formula>
    </cfRule>
  </conditionalFormatting>
  <conditionalFormatting sqref="L6:Q10">
    <cfRule type="expression" dxfId="1093" priority="145">
      <formula>AND($M$9&lt;&gt;"",$O$9&lt;&gt;"",$Q$9&lt;&gt;"",$O$8&lt;&gt;"",$M$9+$O$9+$Q$9=$O$8)</formula>
    </cfRule>
  </conditionalFormatting>
  <conditionalFormatting sqref="L18:Q22">
    <cfRule type="expression" dxfId="1092" priority="141">
      <formula>AND($M$21&lt;&gt;"",$O$21&lt;&gt;"",$Q$21&lt;&gt;"",$O$20&lt;&gt;"",$M$21+$O$21+$Q$21=$O$20)</formula>
    </cfRule>
  </conditionalFormatting>
  <conditionalFormatting sqref="M5:N5">
    <cfRule type="expression" dxfId="1091" priority="80">
      <formula>$M$5&lt;&gt;""</formula>
    </cfRule>
    <cfRule type="expression" dxfId="1090" priority="85">
      <formula>OR(D27&lt;=TODAY()-2,Q5&lt;=TODAY()-2)</formula>
    </cfRule>
    <cfRule type="expression" dxfId="1089" priority="282">
      <formula>$M$4&lt;&gt;""</formula>
    </cfRule>
    <cfRule type="expression" dxfId="1088" priority="284">
      <formula>OR($E$21+$G$21+$I$21=$I$20,$E$26+$G$26+$I$26=$I$20,TODAY()&gt;=$D$27-2)</formula>
    </cfRule>
  </conditionalFormatting>
  <conditionalFormatting sqref="D6">
    <cfRule type="expression" dxfId="1087" priority="219">
      <formula>$D$6&lt;&gt;""</formula>
    </cfRule>
    <cfRule type="expression" dxfId="1086" priority="277">
      <formula>$I$5&lt;&gt;""</formula>
    </cfRule>
    <cfRule type="expression" dxfId="1085" priority="377">
      <formula>$D7=TODAY()</formula>
    </cfRule>
  </conditionalFormatting>
  <conditionalFormatting sqref="L6">
    <cfRule type="expression" dxfId="1084" priority="216">
      <formula>$L6&lt;&gt;""</formula>
    </cfRule>
    <cfRule type="expression" dxfId="1083" priority="246">
      <formula>$Q$4&lt;&gt;""</formula>
    </cfRule>
    <cfRule type="expression" dxfId="1082" priority="348">
      <formula>$L$7=TODAY()</formula>
    </cfRule>
  </conditionalFormatting>
  <conditionalFormatting sqref="D18">
    <cfRule type="expression" dxfId="1081" priority="267">
      <formula>$D$18&lt;&gt;""</formula>
    </cfRule>
    <cfRule type="expression" dxfId="1080" priority="359">
      <formula>$I16&lt;&gt;""</formula>
    </cfRule>
  </conditionalFormatting>
  <conditionalFormatting sqref="L18">
    <cfRule type="expression" dxfId="1079" priority="215">
      <formula>$L18&lt;&gt;""</formula>
    </cfRule>
    <cfRule type="expression" dxfId="1078" priority="233">
      <formula>$Q$16&lt;&gt;""</formula>
    </cfRule>
    <cfRule type="expression" dxfId="1077" priority="322">
      <formula>$L$19=TODAY()</formula>
    </cfRule>
  </conditionalFormatting>
  <conditionalFormatting sqref="E5">
    <cfRule type="expression" dxfId="1076" priority="273">
      <formula>$E5&lt;&gt;""</formula>
    </cfRule>
    <cfRule type="expression" dxfId="1075" priority="283">
      <formula>$E$4&lt;&gt;""</formula>
    </cfRule>
  </conditionalFormatting>
  <conditionalFormatting sqref="E6:I6">
    <cfRule type="expression" dxfId="1074" priority="250">
      <formula>AND($H$7="",D6&lt;&gt;"",E6="")</formula>
    </cfRule>
  </conditionalFormatting>
  <conditionalFormatting sqref="M6:Q6">
    <cfRule type="expression" dxfId="1073" priority="182">
      <formula>AND($P$7="",L6&lt;&gt;"",M6="")</formula>
    </cfRule>
  </conditionalFormatting>
  <conditionalFormatting sqref="D11">
    <cfRule type="expression" dxfId="1072" priority="104">
      <formula>IF($I8&gt;=1,$H$10,"")</formula>
    </cfRule>
  </conditionalFormatting>
  <conditionalFormatting sqref="E11">
    <cfRule type="expression" dxfId="1071" priority="113">
      <formula>IF($I$8&gt;=2,$H$10,"")</formula>
    </cfRule>
    <cfRule type="expression" dxfId="1070" priority="193">
      <formula>$E11&lt;&gt;""</formula>
    </cfRule>
  </conditionalFormatting>
  <conditionalFormatting sqref="F11">
    <cfRule type="expression" dxfId="1069" priority="159">
      <formula>IF($I$8&gt;=3,$H$10,"")</formula>
    </cfRule>
    <cfRule type="expression" dxfId="1068" priority="199">
      <formula>$F$11&lt;&gt;""</formula>
    </cfRule>
  </conditionalFormatting>
  <conditionalFormatting sqref="G11">
    <cfRule type="expression" dxfId="1067" priority="189">
      <formula>IF($I$8&gt;=4,$H$10,"")</formula>
    </cfRule>
    <cfRule type="expression" dxfId="1066" priority="204">
      <formula>$G$11&lt;&gt;""</formula>
    </cfRule>
  </conditionalFormatting>
  <conditionalFormatting sqref="H11">
    <cfRule type="expression" dxfId="1065" priority="190">
      <formula>IF($I$8&gt;=5,$H$10,"")</formula>
    </cfRule>
    <cfRule type="expression" dxfId="1064" priority="205">
      <formula>$H$11&lt;&gt;""</formula>
    </cfRule>
  </conditionalFormatting>
  <conditionalFormatting sqref="I11">
    <cfRule type="expression" dxfId="1063" priority="191">
      <formula>IF($I$8&gt;=6,$H$10,"")</formula>
    </cfRule>
    <cfRule type="expression" dxfId="1062" priority="206">
      <formula>$I$11&lt;&gt;""</formula>
    </cfRule>
  </conditionalFormatting>
  <conditionalFormatting sqref="D23">
    <cfRule type="expression" dxfId="1061" priority="151">
      <formula>IF($I$20&gt;=1,$H$22,"")</formula>
    </cfRule>
  </conditionalFormatting>
  <conditionalFormatting sqref="E23">
    <cfRule type="expression" dxfId="1060" priority="185">
      <formula>IF($I$20&gt;=2,$H$22,"")</formula>
    </cfRule>
    <cfRule type="expression" dxfId="1059" priority="188">
      <formula>$E$23&lt;&gt;""</formula>
    </cfRule>
  </conditionalFormatting>
  <conditionalFormatting sqref="F23">
    <cfRule type="expression" dxfId="1058" priority="184">
      <formula>IF($I$20&gt;=3,$H$22,"")</formula>
    </cfRule>
    <cfRule type="expression" dxfId="1057" priority="194">
      <formula>$F$23&lt;&gt;""</formula>
    </cfRule>
  </conditionalFormatting>
  <conditionalFormatting sqref="G23">
    <cfRule type="expression" dxfId="1056" priority="183">
      <formula>IF($I$20&gt;=4,$H$22,"")</formula>
    </cfRule>
    <cfRule type="expression" dxfId="1055" priority="195">
      <formula>$G$23&lt;&gt;""</formula>
    </cfRule>
  </conditionalFormatting>
  <conditionalFormatting sqref="H23">
    <cfRule type="expression" dxfId="1054" priority="157">
      <formula>IF($I$20&gt;=5,$H$22,"")</formula>
    </cfRule>
    <cfRule type="expression" dxfId="1053" priority="196">
      <formula>$H$23&lt;&gt;""</formula>
    </cfRule>
  </conditionalFormatting>
  <conditionalFormatting sqref="I23">
    <cfRule type="expression" dxfId="1052" priority="98">
      <formula>IF($I$20&gt;=6,$H$22,"")</formula>
    </cfRule>
    <cfRule type="expression" dxfId="1051" priority="197">
      <formula>$I$23&lt;&gt;""</formula>
    </cfRule>
  </conditionalFormatting>
  <conditionalFormatting sqref="L11">
    <cfRule type="expression" dxfId="1050" priority="153">
      <formula>IF($Q8&gt;=1,$P$10,"")</formula>
    </cfRule>
  </conditionalFormatting>
  <conditionalFormatting sqref="M11">
    <cfRule type="expression" dxfId="1049" priority="92">
      <formula>IF($Q$8&gt;=2,$P$10,"")</formula>
    </cfRule>
    <cfRule type="expression" dxfId="1048" priority="177">
      <formula>$M$11&lt;&gt;""</formula>
    </cfRule>
  </conditionalFormatting>
  <conditionalFormatting sqref="N11">
    <cfRule type="expression" dxfId="1047" priority="158">
      <formula>IF($Q$8&gt;=3,$P$10,"")</formula>
    </cfRule>
    <cfRule type="expression" dxfId="1046" priority="178">
      <formula>$N$11&lt;&gt;""</formula>
    </cfRule>
  </conditionalFormatting>
  <conditionalFormatting sqref="O11">
    <cfRule type="expression" dxfId="1045" priority="174">
      <formula>IF($Q$8&gt;=4,$P$10,"")</formula>
    </cfRule>
    <cfRule type="expression" dxfId="1044" priority="179">
      <formula>$O$11&lt;&gt;""</formula>
    </cfRule>
  </conditionalFormatting>
  <conditionalFormatting sqref="P11">
    <cfRule type="expression" dxfId="1043" priority="173">
      <formula>IF($Q$8&gt;=5,$P$10,"")</formula>
    </cfRule>
    <cfRule type="expression" dxfId="1042" priority="180">
      <formula>$P$11&lt;&gt;""</formula>
    </cfRule>
  </conditionalFormatting>
  <conditionalFormatting sqref="Q11">
    <cfRule type="expression" dxfId="1041" priority="172">
      <formula>IF($Q$8&gt;=6,$P$10,"")</formula>
    </cfRule>
    <cfRule type="expression" dxfId="1040" priority="181">
      <formula>$Q$11&lt;&gt;""</formula>
    </cfRule>
  </conditionalFormatting>
  <conditionalFormatting sqref="L23">
    <cfRule type="expression" dxfId="1039" priority="163">
      <formula>IF($Q$20&gt;=1,$P$22,"")</formula>
    </cfRule>
  </conditionalFormatting>
  <conditionalFormatting sqref="M23">
    <cfRule type="expression" dxfId="1038" priority="86">
      <formula>IF($Q$20&gt;=2,$P$22,"")</formula>
    </cfRule>
    <cfRule type="expression" dxfId="1037" priority="164">
      <formula>$M$23&lt;&gt;""</formula>
    </cfRule>
  </conditionalFormatting>
  <conditionalFormatting sqref="N23">
    <cfRule type="expression" dxfId="1036" priority="161">
      <formula>IF($Q$20&gt;=3,$P$22,"")</formula>
    </cfRule>
    <cfRule type="expression" dxfId="1035" priority="165">
      <formula>$N$23&lt;&gt;""</formula>
    </cfRule>
  </conditionalFormatting>
  <conditionalFormatting sqref="O23">
    <cfRule type="expression" dxfId="1034" priority="160">
      <formula>IF($Q$20&gt;=4,$P$22,"")</formula>
    </cfRule>
    <cfRule type="expression" dxfId="1033" priority="166">
      <formula>$O$23&lt;&gt;""</formula>
    </cfRule>
  </conditionalFormatting>
  <conditionalFormatting sqref="P23">
    <cfRule type="expression" dxfId="1032" priority="156">
      <formula>IF($Q$20&gt;=5,$P$22,"")</formula>
    </cfRule>
    <cfRule type="expression" dxfId="1031" priority="167">
      <formula>$P$23&lt;&gt;""</formula>
    </cfRule>
  </conditionalFormatting>
  <conditionalFormatting sqref="Q23">
    <cfRule type="expression" dxfId="1030" priority="119">
      <formula>IF($Q$20&gt;=6,$P$22,"")</formula>
    </cfRule>
    <cfRule type="expression" dxfId="1029" priority="168">
      <formula>$Q$23&lt;&gt;""</formula>
    </cfRule>
  </conditionalFormatting>
  <conditionalFormatting sqref="D11:I11">
    <cfRule type="expression" dxfId="1028" priority="61">
      <formula>D$11&lt;&gt;""</formula>
    </cfRule>
    <cfRule type="expression" dxfId="1027" priority="192">
      <formula>$H$10&lt;=TODAY()-2</formula>
    </cfRule>
  </conditionalFormatting>
  <conditionalFormatting sqref="L11:Q11">
    <cfRule type="expression" dxfId="1026" priority="60">
      <formula>L$11&lt;&gt;""</formula>
    </cfRule>
    <cfRule type="expression" dxfId="1025" priority="176">
      <formula>$P$10&lt;=TODAY()-2</formula>
    </cfRule>
  </conditionalFormatting>
  <conditionalFormatting sqref="D23:I23">
    <cfRule type="expression" dxfId="1024" priority="59">
      <formula>D$23&lt;&gt;""</formula>
    </cfRule>
    <cfRule type="expression" dxfId="1023" priority="187">
      <formula>$H$22&lt;=TODAY()-2</formula>
    </cfRule>
  </conditionalFormatting>
  <conditionalFormatting sqref="L23:Q23">
    <cfRule type="expression" dxfId="1022" priority="58">
      <formula>L$23&lt;&gt;""</formula>
    </cfRule>
    <cfRule type="expression" dxfId="1021" priority="169">
      <formula>$P$22&lt;=TODAY()-2</formula>
    </cfRule>
  </conditionalFormatting>
  <conditionalFormatting sqref="E18:I18">
    <cfRule type="expression" dxfId="1020" priority="211">
      <formula>AND($H$19="",D18&lt;&gt;"",E18="")</formula>
    </cfRule>
  </conditionalFormatting>
  <conditionalFormatting sqref="M18:Q18">
    <cfRule type="expression" dxfId="1019" priority="209">
      <formula>AND($P$19="",L18&lt;&gt;"",M18="")</formula>
    </cfRule>
  </conditionalFormatting>
  <conditionalFormatting sqref="M12">
    <cfRule type="expression" dxfId="1018" priority="234">
      <formula>AND(TODAY()&gt;=$M$11,TODAY()&lt;=$M$12-1)</formula>
    </cfRule>
  </conditionalFormatting>
  <conditionalFormatting sqref="L12">
    <cfRule type="expression" dxfId="1017" priority="294">
      <formula>AND(TODAY()&gt;=$L$11,TODAY()&lt;=$L$12-1)</formula>
    </cfRule>
  </conditionalFormatting>
  <conditionalFormatting sqref="N12">
    <cfRule type="expression" dxfId="1016" priority="97">
      <formula>$N$12&lt;=TODAY()</formula>
    </cfRule>
    <cfRule type="expression" dxfId="1015" priority="212">
      <formula>AND(TODAY()&gt;=$N$11,TODAY()&lt;=$N$12-1)</formula>
    </cfRule>
  </conditionalFormatting>
  <conditionalFormatting sqref="O12">
    <cfRule type="expression" dxfId="1014" priority="96">
      <formula>$O$12&lt;=TODAY()</formula>
    </cfRule>
    <cfRule type="expression" dxfId="1013" priority="144">
      <formula>AND(TODAY()&gt;=$O$11,TODAY()&lt;=$O$12-1)</formula>
    </cfRule>
  </conditionalFormatting>
  <conditionalFormatting sqref="P12">
    <cfRule type="expression" dxfId="1012" priority="95">
      <formula>$P12&lt;=TODAY()</formula>
    </cfRule>
    <cfRule type="expression" dxfId="1011" priority="139">
      <formula>AND(TODAY()&gt;=$P$11,TODAY()&lt;=$P$12-1)</formula>
    </cfRule>
  </conditionalFormatting>
  <conditionalFormatting sqref="Q12">
    <cfRule type="expression" dxfId="1010" priority="94">
      <formula>$Q$12&lt;=TODAY()</formula>
    </cfRule>
    <cfRule type="expression" dxfId="1009" priority="137">
      <formula>AND(TODAY()&gt;=$Q$11,TODAY()&lt;=$Q$12-1)</formula>
    </cfRule>
  </conditionalFormatting>
  <conditionalFormatting sqref="D24">
    <cfRule type="expression" dxfId="1008" priority="364">
      <formula>AND(TODAY()&gt;=D23,TODAY()&lt;=D24-1)</formula>
    </cfRule>
  </conditionalFormatting>
  <conditionalFormatting sqref="E24">
    <cfRule type="expression" dxfId="1007" priority="132">
      <formula>$E$24&lt;=TODAY()</formula>
    </cfRule>
    <cfRule type="expression" dxfId="1006" priority="252">
      <formula>AND(TODAY()&gt;=$E$23,TODAY()&lt;=$E$24-1)</formula>
    </cfRule>
  </conditionalFormatting>
  <conditionalFormatting sqref="F24">
    <cfRule type="expression" dxfId="1005" priority="103">
      <formula>$F$24&lt;=TODAY()</formula>
    </cfRule>
    <cfRule type="expression" dxfId="1004" priority="213">
      <formula>AND(TODAY()&gt;=$F$23,TODAY()&lt;=$F$24-1)</formula>
    </cfRule>
  </conditionalFormatting>
  <conditionalFormatting sqref="G24">
    <cfRule type="expression" dxfId="1003" priority="102">
      <formula>$G$24&lt;=TODAY()</formula>
    </cfRule>
    <cfRule type="expression" dxfId="1002" priority="142">
      <formula>AND(TODAY()&gt;=$G$23,TODAY()&lt;=$G$24-1)</formula>
    </cfRule>
  </conditionalFormatting>
  <conditionalFormatting sqref="H24">
    <cfRule type="expression" dxfId="1001" priority="101">
      <formula>$H$24&lt;=TODAY()</formula>
    </cfRule>
    <cfRule type="expression" dxfId="1000" priority="133">
      <formula>AND(TODAY()&gt;=$H$23,TODAY()&lt;=$H$24-1)</formula>
    </cfRule>
  </conditionalFormatting>
  <conditionalFormatting sqref="I24">
    <cfRule type="expression" dxfId="999" priority="100">
      <formula>$I$24&lt;=TODAY()</formula>
    </cfRule>
    <cfRule type="expression" dxfId="998" priority="130">
      <formula>AND(TODAY()&gt;=$I$23,TODAY()&lt;=$I$24-1)</formula>
    </cfRule>
  </conditionalFormatting>
  <conditionalFormatting sqref="L24">
    <cfRule type="expression" dxfId="997" priority="291">
      <formula>AND(TODAY()&gt;=$L$23,TODAY()&lt;=$L$24-1)</formula>
    </cfRule>
  </conditionalFormatting>
  <conditionalFormatting sqref="M24">
    <cfRule type="expression" dxfId="996" priority="124">
      <formula>$M$24&lt;=TODAY()</formula>
    </cfRule>
    <cfRule type="expression" dxfId="995" priority="221">
      <formula>AND(TODAY()&gt;=$M$23,TODAY()&lt;=$M$24-1)</formula>
    </cfRule>
  </conditionalFormatting>
  <conditionalFormatting sqref="N24">
    <cfRule type="expression" dxfId="994" priority="91">
      <formula>$N$24&lt;=TODAY()</formula>
    </cfRule>
    <cfRule type="expression" dxfId="993" priority="140">
      <formula>AND(TODAY()&gt;=$N$23,TODAY()&lt;=$N$24-1)</formula>
    </cfRule>
  </conditionalFormatting>
  <conditionalFormatting sqref="O24">
    <cfRule type="expression" dxfId="992" priority="90">
      <formula>$O$24&lt;=TODAY()</formula>
    </cfRule>
    <cfRule type="expression" dxfId="991" priority="128">
      <formula>AND(TODAY()&gt;=$O$23,TODAY()&lt;=$O$24-1)</formula>
    </cfRule>
  </conditionalFormatting>
  <conditionalFormatting sqref="P24">
    <cfRule type="expression" dxfId="990" priority="89">
      <formula>$P$24&lt;=TODAY()</formula>
    </cfRule>
    <cfRule type="expression" dxfId="989" priority="127">
      <formula>AND(TODAY()&gt;=$P$23,TODAY()&lt;=$P$24-1)</formula>
    </cfRule>
  </conditionalFormatting>
  <conditionalFormatting sqref="Q24">
    <cfRule type="expression" dxfId="988" priority="88">
      <formula>$Q$24&lt;=TODAY()</formula>
    </cfRule>
    <cfRule type="expression" dxfId="987" priority="126">
      <formula>AND(TODAY()&gt;=$Q$23,TODAY()&lt;=$Q$24-1)</formula>
    </cfRule>
  </conditionalFormatting>
  <conditionalFormatting sqref="G15">
    <cfRule type="expression" dxfId="986" priority="114">
      <formula>$G$15=TODAY()</formula>
    </cfRule>
    <cfRule type="expression" dxfId="985" priority="115">
      <formula>AND(TODAY()&gt;=D15,TODAY()&lt;=G15)</formula>
    </cfRule>
  </conditionalFormatting>
  <conditionalFormatting sqref="G27">
    <cfRule type="expression" dxfId="984" priority="111">
      <formula>$G$27=TODAY()</formula>
    </cfRule>
    <cfRule type="expression" dxfId="983" priority="118">
      <formula>AND(TODAY()&gt;=$D$27,TODAY()&lt;=$G$27)</formula>
    </cfRule>
  </conditionalFormatting>
  <conditionalFormatting sqref="O15">
    <cfRule type="expression" dxfId="982" priority="112">
      <formula>$O$15=TODAY()</formula>
    </cfRule>
    <cfRule type="expression" dxfId="981" priority="117">
      <formula>AND(TODAY()&gt;=L15,TODAY()&lt;=O15)</formula>
    </cfRule>
  </conditionalFormatting>
  <conditionalFormatting sqref="O27">
    <cfRule type="expression" dxfId="980" priority="110">
      <formula>$O$27=TODAY()</formula>
    </cfRule>
    <cfRule type="expression" dxfId="979" priority="116">
      <formula>AND(TODAY()&gt;=$L$27,AUJOURDHUI&lt;=$O$27)</formula>
    </cfRule>
  </conditionalFormatting>
  <conditionalFormatting sqref="D12">
    <cfRule type="expression" dxfId="978" priority="220">
      <formula>AND(TODAY()&gt;=D11,TODAY()&lt;=D12-1)</formula>
    </cfRule>
  </conditionalFormatting>
  <conditionalFormatting sqref="E12">
    <cfRule type="expression" dxfId="977" priority="247">
      <formula>AND(TODAY()&gt;=$E$11,TODAY()&lt;=$E$12-1)</formula>
    </cfRule>
  </conditionalFormatting>
  <conditionalFormatting sqref="F12">
    <cfRule type="expression" dxfId="976" priority="391">
      <formula>AND(TODAY()&gt;=$F$11,TODAY()&lt;=$F$12-1)</formula>
    </cfRule>
  </conditionalFormatting>
  <conditionalFormatting sqref="G12">
    <cfRule type="expression" dxfId="975" priority="154">
      <formula>AND(TODAY()&gt;=$G$11,TODAY()&lt;=$G$12-1)</formula>
    </cfRule>
  </conditionalFormatting>
  <conditionalFormatting sqref="H12">
    <cfRule type="expression" dxfId="974" priority="109">
      <formula>AND(TODAY()&gt;=$H$11,TODAY()&lt;=$H$12-1)</formula>
    </cfRule>
  </conditionalFormatting>
  <conditionalFormatting sqref="I12">
    <cfRule type="expression" dxfId="973" priority="108">
      <formula>AND(TODAY()&gt;=$I$11,TODAY()&lt;=$I$12-1)</formula>
    </cfRule>
  </conditionalFormatting>
  <conditionalFormatting sqref="E4:F4">
    <cfRule type="expression" dxfId="972" priority="83">
      <formula>$E$4&lt;&gt;""</formula>
    </cfRule>
    <cfRule type="expression" dxfId="971" priority="84">
      <formula>$E$4=""</formula>
    </cfRule>
  </conditionalFormatting>
  <conditionalFormatting sqref="M4:N4">
    <cfRule type="expression" dxfId="970" priority="62">
      <formula>$M$4&lt;&gt;""</formula>
    </cfRule>
    <cfRule type="expression" dxfId="969" priority="79">
      <formula>Q4=TODAY()</formula>
    </cfRule>
    <cfRule type="expression" dxfId="968" priority="81">
      <formula>OR(D27&lt;=TODAY()-2,Q5&lt;=TODAY()-2)</formula>
    </cfRule>
    <cfRule type="expression" dxfId="967" priority="82">
      <formula>OR($E$21+$G$21+$I$21=$I$20,$E$26+$G$26+$I$26=$I$20,TODAY()&gt;=$D$27-2)</formula>
    </cfRule>
  </conditionalFormatting>
  <conditionalFormatting sqref="M17:N17">
    <cfRule type="expression" dxfId="966" priority="69">
      <formula>$M$17&lt;&gt;""</formula>
    </cfRule>
    <cfRule type="expression" dxfId="965" priority="74">
      <formula>OR(L15&lt;=TODAY()-2,Q17&lt;=TODAY()-2)</formula>
    </cfRule>
    <cfRule type="expression" dxfId="964" priority="76">
      <formula>$M$16&lt;&gt;""</formula>
    </cfRule>
    <cfRule type="expression" dxfId="963" priority="78">
      <formula>OR($M$9+$O$9+$Q$9=$Q$8,$M$14+$O$14+$Q$14=$Q$8,TODAY()&gt;=$L$15-2)</formula>
    </cfRule>
  </conditionalFormatting>
  <conditionalFormatting sqref="E17">
    <cfRule type="expression" dxfId="962" priority="65">
      <formula>$E17&lt;&gt;""</formula>
    </cfRule>
    <cfRule type="expression" dxfId="961" priority="77">
      <formula>$E$16&lt;&gt;""</formula>
    </cfRule>
  </conditionalFormatting>
  <conditionalFormatting sqref="E16:F16">
    <cfRule type="expression" dxfId="960" priority="64">
      <formula>E16&lt;&gt;""</formula>
    </cfRule>
    <cfRule type="expression" dxfId="959" priority="67">
      <formula>OR($E$9+$G$9+$I$9=$G$8,$E$14+$G$14+$I$14=$I$8,TODAY()&gt;=$D$15-2)</formula>
    </cfRule>
    <cfRule type="expression" dxfId="958" priority="72">
      <formula>$I$16=TODAY()</formula>
    </cfRule>
    <cfRule type="expression" dxfId="957" priority="73">
      <formula>OR(D15&lt;=TODAY()-2,I17&lt;=TODAY()-2)</formula>
    </cfRule>
  </conditionalFormatting>
  <conditionalFormatting sqref="M16:N16">
    <cfRule type="expression" dxfId="956" priority="63">
      <formula>$M$16&lt;&gt;""</formula>
    </cfRule>
    <cfRule type="expression" dxfId="955" priority="68">
      <formula>Q16=TODAY()</formula>
    </cfRule>
    <cfRule type="expression" dxfId="954" priority="70">
      <formula>OR(L15&lt;=TODAY()-2,Q17&lt;=TODAY()-2)</formula>
    </cfRule>
    <cfRule type="expression" dxfId="953" priority="71">
      <formula>OR($M$9+$O$9+$Q$9=$Q$8,$M$14+$O$14+$Q$14=$Q$8,TODAY()&gt;=$L$27-2)</formula>
    </cfRule>
  </conditionalFormatting>
  <conditionalFormatting sqref="E17:F17">
    <cfRule type="expression" dxfId="952" priority="36">
      <formula>$E$16=""</formula>
    </cfRule>
    <cfRule type="expression" dxfId="951" priority="66">
      <formula>OR(D15&lt;=TODAY()-2,I17&lt;=TODAY()-2)</formula>
    </cfRule>
    <cfRule type="expression" dxfId="950" priority="75">
      <formula>OR($E$9+$G$9+$I$9=$I$8,$E$14+$G$14+$I$14=$I$8,TODAY()&gt;=$D$15-2)</formula>
    </cfRule>
  </conditionalFormatting>
  <conditionalFormatting sqref="Q4:Q5">
    <cfRule type="expression" dxfId="949" priority="48">
      <formula>AND($Q$5&lt;&gt;"",TODAY()&gt;=$Q$5,$Q4="")</formula>
    </cfRule>
    <cfRule type="timePeriod" dxfId="948" priority="55" timePeriod="tomorrow">
      <formula>FLOOR(Q4,1)=TODAY()+1</formula>
    </cfRule>
  </conditionalFormatting>
  <conditionalFormatting sqref="I16:I17">
    <cfRule type="expression" dxfId="947" priority="46">
      <formula>AND($I$17&lt;&gt;"",TODAY()&gt;=$I$17,$I16="")</formula>
    </cfRule>
    <cfRule type="timePeriod" dxfId="946" priority="57" timePeriod="tomorrow">
      <formula>FLOOR(I16,1)=TODAY()+1</formula>
    </cfRule>
  </conditionalFormatting>
  <conditionalFormatting sqref="I4">
    <cfRule type="expression" dxfId="945" priority="41">
      <formula>$I$5&lt;&gt;""</formula>
    </cfRule>
    <cfRule type="expression" dxfId="944" priority="42">
      <formula>$I$5&lt;&gt;""</formula>
    </cfRule>
  </conditionalFormatting>
  <conditionalFormatting sqref="Q16:Q17">
    <cfRule type="expression" dxfId="943" priority="52">
      <formula>AND($Q$17&lt;&gt;"",TODAY()&gt;=$Q$17,$Q16="")</formula>
    </cfRule>
    <cfRule type="timePeriod" dxfId="942" priority="53" timePeriod="tomorrow">
      <formula>FLOOR(Q16,1)=TODAY()+1</formula>
    </cfRule>
  </conditionalFormatting>
  <conditionalFormatting sqref="I30">
    <cfRule type="cellIs" dxfId="941" priority="3" operator="lessThan">
      <formula>1</formula>
    </cfRule>
  </conditionalFormatting>
  <conditionalFormatting sqref="G32:H33">
    <cfRule type="timePeriod" dxfId="940" priority="12" timePeriod="today">
      <formula>FLOOR(G32,1)=TODAY()</formula>
    </cfRule>
  </conditionalFormatting>
  <conditionalFormatting sqref="Q30">
    <cfRule type="cellIs" dxfId="939" priority="7" operator="lessThan">
      <formula>1</formula>
    </cfRule>
    <cfRule type="expression" dxfId="938" priority="11">
      <formula>M30</formula>
    </cfRule>
  </conditionalFormatting>
  <conditionalFormatting sqref="O32:P32">
    <cfRule type="timePeriod" dxfId="937" priority="10" timePeriod="today">
      <formula>FLOOR(O32,1)=TODAY()</formula>
    </cfRule>
  </conditionalFormatting>
  <conditionalFormatting sqref="O33:P33">
    <cfRule type="timePeriod" dxfId="936" priority="9" timePeriod="today">
      <formula>FLOOR(O33,1)=TODAY()</formula>
    </cfRule>
  </conditionalFormatting>
  <conditionalFormatting sqref="Q29">
    <cfRule type="cellIs" dxfId="935" priority="8" operator="lessThan">
      <formula>1</formula>
    </cfRule>
  </conditionalFormatting>
  <conditionalFormatting sqref="Q32">
    <cfRule type="cellIs" dxfId="934" priority="6" operator="lessThan">
      <formula>1</formula>
    </cfRule>
  </conditionalFormatting>
  <conditionalFormatting sqref="Q33">
    <cfRule type="cellIs" dxfId="933" priority="5" operator="lessThan">
      <formula>1</formula>
    </cfRule>
  </conditionalFormatting>
  <conditionalFormatting sqref="I29">
    <cfRule type="cellIs" dxfId="932" priority="4" operator="lessThan">
      <formula>1</formula>
    </cfRule>
  </conditionalFormatting>
  <conditionalFormatting sqref="I32">
    <cfRule type="cellIs" dxfId="931" priority="2" operator="lessThan">
      <formula>1</formula>
    </cfRule>
  </conditionalFormatting>
  <conditionalFormatting sqref="I33">
    <cfRule type="cellIs" dxfId="930" priority="1" operator="lessThan">
      <formula>1</formula>
    </cfRule>
  </conditionalFormatting>
  <dataValidations count="2">
    <dataValidation type="list" allowBlank="1" showInputMessage="1" showErrorMessage="1" sqref="E5:F5 M5:N5 E17:F17 M17:N17" xr:uid="{55D41516-61FE-499C-9F78-AA173F401C9B}">
      <formula1>Mâles</formula1>
    </dataValidation>
    <dataValidation type="list" allowBlank="1" showInputMessage="1" showErrorMessage="1" sqref="E4:F4 M4:N4 E16:F16 M16:N16" xr:uid="{10EFC976-ECE8-43AE-B5C6-D1A149D70C52}">
      <formula1>FEMELLE</formula1>
    </dataValidation>
  </dataValidations>
  <printOptions horizontalCentered="1" verticalCentered="1"/>
  <pageMargins left="0" right="0" top="0.35433070866141736" bottom="0.35433070866141736" header="0.11811023622047245" footer="0.11811023622047245"/>
  <pageSetup paperSize="9" scale="9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9D57F4A-E0A7-46B4-9452-0DCB35E379BD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9FCB075D-29CC-4676-B835-DCF41B465E3E}">
          <x14:formula1>
            <xm:f>Liste!$F$2:$F$6</xm:f>
          </x14:formula1>
          <xm:sqref>H9 P9 P21 H21</xm:sqref>
        </x14:dataValidation>
        <x14:dataValidation type="list" allowBlank="1" showInputMessage="1" showErrorMessage="1" xr:uid="{FD07C070-91B9-4BF7-826C-9C9D53D2B66D}">
          <x14:formula1>
            <xm:f>Liste!$G$2:$G$6</xm:f>
          </x14:formula1>
          <xm:sqref>F9 N9 N21 F21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E9B0C-54EA-475A-B98A-CF4F846DA527}">
  <sheetPr>
    <tabColor rgb="FF0070C0"/>
  </sheetPr>
  <dimension ref="A1:O152"/>
  <sheetViews>
    <sheetView showGridLines="0" showRowColHeaders="0" showZeros="0" zoomScale="85" zoomScaleNormal="85" workbookViewId="0">
      <pane ySplit="3" topLeftCell="A4" activePane="bottomLeft" state="frozen"/>
      <selection pane="bottomLeft" activeCell="I119" sqref="I119"/>
    </sheetView>
  </sheetViews>
  <sheetFormatPr baseColWidth="10" defaultRowHeight="14.4" x14ac:dyDescent="0.3"/>
  <cols>
    <col min="1" max="1" width="17.33203125" customWidth="1"/>
    <col min="2" max="2" width="11" customWidth="1"/>
    <col min="5" max="12" width="20.77734375" customWidth="1"/>
    <col min="13" max="13" width="11.88671875" customWidth="1"/>
  </cols>
  <sheetData>
    <row r="1" spans="1:15" ht="32.4" customHeight="1" thickBot="1" x14ac:dyDescent="0.35">
      <c r="A1" s="385"/>
      <c r="B1" s="149"/>
      <c r="C1" s="150"/>
      <c r="D1" s="150"/>
      <c r="E1" s="150"/>
      <c r="F1" s="150"/>
      <c r="G1" s="150"/>
      <c r="H1" s="150"/>
      <c r="I1" s="150"/>
      <c r="J1" s="150"/>
      <c r="K1" s="150"/>
      <c r="L1" s="152"/>
      <c r="M1" s="152"/>
      <c r="N1" s="152"/>
      <c r="O1" s="150"/>
    </row>
    <row r="2" spans="1:15" ht="30" customHeight="1" thickTop="1" x14ac:dyDescent="0.3">
      <c r="A2" s="385"/>
      <c r="B2" s="149"/>
      <c r="C2" s="386" t="s">
        <v>97</v>
      </c>
      <c r="D2" s="285" t="s">
        <v>0</v>
      </c>
      <c r="E2" s="379" t="s">
        <v>90</v>
      </c>
      <c r="F2" s="379" t="s">
        <v>91</v>
      </c>
      <c r="G2" s="379" t="s">
        <v>92</v>
      </c>
      <c r="H2" s="379" t="s">
        <v>93</v>
      </c>
      <c r="I2" s="379" t="s">
        <v>94</v>
      </c>
      <c r="J2" s="379" t="s">
        <v>95</v>
      </c>
      <c r="K2" s="381" t="s">
        <v>96</v>
      </c>
      <c r="L2" s="383" t="s">
        <v>148</v>
      </c>
      <c r="M2" s="152"/>
      <c r="N2" s="152"/>
      <c r="O2" s="150"/>
    </row>
    <row r="3" spans="1:15" ht="30" customHeight="1" thickBot="1" x14ac:dyDescent="0.35">
      <c r="A3" s="385"/>
      <c r="B3" s="149"/>
      <c r="C3" s="387"/>
      <c r="D3" s="286" t="s">
        <v>98</v>
      </c>
      <c r="E3" s="380"/>
      <c r="F3" s="380"/>
      <c r="G3" s="380"/>
      <c r="H3" s="380"/>
      <c r="I3" s="380"/>
      <c r="J3" s="380"/>
      <c r="K3" s="382"/>
      <c r="L3" s="384"/>
      <c r="M3" s="152"/>
      <c r="N3" s="152"/>
      <c r="O3" s="150"/>
    </row>
    <row r="4" spans="1:15" ht="12.6" customHeight="1" thickTop="1" x14ac:dyDescent="0.3">
      <c r="A4" s="149"/>
      <c r="B4" s="149"/>
      <c r="C4" s="287">
        <v>1</v>
      </c>
      <c r="D4" s="288">
        <v>1</v>
      </c>
      <c r="E4" s="289" t="str">
        <f>IF(ISBLANK('Cage 1'!$D$7),"",'Cage 1'!$D$7)</f>
        <v/>
      </c>
      <c r="F4" s="290" t="str">
        <f>IFERROR('Cage 1'!$D$8,"")</f>
        <v/>
      </c>
      <c r="G4" s="291" t="str">
        <f>IF('Cage 1'!$E$10="","",MIN('Cage 1'!$E$10,'Cage 1'!$H$10))</f>
        <v/>
      </c>
      <c r="H4" s="291" t="str">
        <f>IFERROR(IF(('Cage 1'!E9+'Cage 1'!G9+'Cage 1'!I9+'Cage 1'!E14)='Cage 1'!G8,"",MAX('Cage 1'!H10+6+'Cage 1'!E10+6)),"")</f>
        <v/>
      </c>
      <c r="I4" s="292"/>
      <c r="J4" s="291" t="str">
        <f>IF(('Cage 1'!E14+'Cage 1'!G14)='Cage 1'!I8,"",'Cage 1'!D15)</f>
        <v/>
      </c>
      <c r="K4" s="293" t="str">
        <f>IF(('Cage 1'!E14+'Cage 1'!G14)='Cage 1'!I8,"",'Cage 1'!G15)</f>
        <v/>
      </c>
      <c r="L4" s="237"/>
      <c r="M4" s="151"/>
      <c r="N4" s="151"/>
      <c r="O4" s="150"/>
    </row>
    <row r="5" spans="1:15" ht="13.05" customHeight="1" x14ac:dyDescent="0.3">
      <c r="A5" s="152"/>
      <c r="B5" s="152"/>
      <c r="C5" s="294">
        <v>2</v>
      </c>
      <c r="D5" s="295">
        <v>1</v>
      </c>
      <c r="E5" s="296" t="str">
        <f>IF(ISBLANK('Cage 2'!$D$7),"",'Cage 2'!$D$7)</f>
        <v/>
      </c>
      <c r="F5" s="296" t="str">
        <f>IFERROR('Cage 2'!$D$8,"")</f>
        <v/>
      </c>
      <c r="G5" s="296" t="str">
        <f>IF('Cage 2'!$E$10="","",MIN('Cage 2'!$E$10,'Cage 2'!$H$10))</f>
        <v/>
      </c>
      <c r="H5" s="296" t="str">
        <f>IFERROR(IF(('Cage 2'!E9+'Cage 2'!G9+'Cage 2'!I9+'Cage 2'!E14)='Cage 2'!G8,"",MAX('Cage 2'!H10+6,'Cage 2'!E10+6)),"")</f>
        <v/>
      </c>
      <c r="I5" s="297"/>
      <c r="J5" s="296" t="str">
        <f>IF(('Cage 2'!E14+'Cage 2'!G14)='Cage 2'!I8,"",'Cage 2'!D15)</f>
        <v/>
      </c>
      <c r="K5" s="298" t="str">
        <f>IF(('Cage 2'!E14+'Cage 2'!G14)='Cage 2'!I8,"",'Cage 2'!G15)</f>
        <v/>
      </c>
      <c r="L5" s="236"/>
      <c r="M5" s="152"/>
      <c r="N5" s="152"/>
      <c r="O5" s="150"/>
    </row>
    <row r="6" spans="1:15" ht="13.05" customHeight="1" x14ac:dyDescent="0.3">
      <c r="A6" s="152"/>
      <c r="B6" s="152"/>
      <c r="C6" s="294">
        <v>3</v>
      </c>
      <c r="D6" s="295">
        <v>1</v>
      </c>
      <c r="E6" s="296" t="str">
        <f>IF(ISBLANK('Cage 3'!$D$7),"",'Cage 3'!$D$7)</f>
        <v/>
      </c>
      <c r="F6" s="296" t="str">
        <f>IFERROR('Cage 3'!$D$8,"")</f>
        <v/>
      </c>
      <c r="G6" s="296" t="str">
        <f>IF('Cage 3'!$E$10="","",MIN('Cage 3'!$E$10,'Cage 3'!$H$10))</f>
        <v/>
      </c>
      <c r="H6" s="296" t="str">
        <f>IFERROR(IF(('Cage 3'!E9+'Cage 3'!G9+'Cage 3'!I9+'Cage 3'!E14)='Cage 3'!G8,"",MAX('Cage 3'!H10+6,'Cage 3'!E10+6)),"")</f>
        <v/>
      </c>
      <c r="I6" s="297"/>
      <c r="J6" s="296" t="str">
        <f>IF(('Cage 3'!E14+'Cage 3'!G14)='Cage 3'!I8,"",'Cage 3'!D15)</f>
        <v/>
      </c>
      <c r="K6" s="298" t="str">
        <f>IF(('Cage 3'!E14+'Cage 3'!G14)='Cage 3'!I8,"",'Cage 3'!G15)</f>
        <v/>
      </c>
      <c r="L6" s="236"/>
      <c r="M6" s="152"/>
      <c r="N6" s="152"/>
      <c r="O6" s="150"/>
    </row>
    <row r="7" spans="1:15" ht="13.05" customHeight="1" x14ac:dyDescent="0.3">
      <c r="A7" s="152"/>
      <c r="B7" s="152"/>
      <c r="C7" s="294">
        <v>4</v>
      </c>
      <c r="D7" s="295">
        <v>1</v>
      </c>
      <c r="E7" s="296" t="str">
        <f>IF(ISBLANK('Cage 4'!$D$7),"",'Cage 4'!$D$7)</f>
        <v/>
      </c>
      <c r="F7" s="296" t="str">
        <f>IFERROR('Cage 4'!$D$8,"")</f>
        <v/>
      </c>
      <c r="G7" s="296" t="str">
        <f>IF('Cage 4'!$E$10="","",MIN('Cage 4'!$E$10,'Cage 4'!$H$10))</f>
        <v/>
      </c>
      <c r="H7" s="296" t="str">
        <f>IFERROR(IF(('Cage 4'!E9+'Cage 4'!G9+'Cage 4'!I9+'Cage 4'!E14)='Cage 4'!G8,"",MAX('Cage 4'!H10+6,'Cage 4'!E10+6)),"")</f>
        <v/>
      </c>
      <c r="I7" s="297"/>
      <c r="J7" s="296" t="str">
        <f>IF(('Cage 4'!E14+'Cage 4'!G14)='Cage 4'!I8,"",'Cage 4'!D15)</f>
        <v/>
      </c>
      <c r="K7" s="298" t="str">
        <f>IF(('Cage 4'!E14+'Cage 4'!G14)='Cage 4'!I8,"",'Cage 4'!G15)</f>
        <v/>
      </c>
      <c r="L7" s="236"/>
      <c r="M7" s="152"/>
      <c r="N7" s="152"/>
      <c r="O7" s="150"/>
    </row>
    <row r="8" spans="1:15" ht="13.05" customHeight="1" x14ac:dyDescent="0.3">
      <c r="A8" s="152"/>
      <c r="B8" s="152"/>
      <c r="C8" s="294">
        <v>5</v>
      </c>
      <c r="D8" s="295">
        <v>1</v>
      </c>
      <c r="E8" s="296" t="str">
        <f>IF(ISBLANK('Cage 5'!$D$7),"",'Cage 5'!$D$7)</f>
        <v/>
      </c>
      <c r="F8" s="296" t="str">
        <f>IFERROR('Cage 5'!$D$8,"")</f>
        <v/>
      </c>
      <c r="G8" s="296" t="str">
        <f>IF('Cage 5'!$E$10="","",MIN('Cage 5'!$E$10,'Cage 5'!$H$10))</f>
        <v/>
      </c>
      <c r="H8" s="296" t="str">
        <f>IFERROR(IF(('Cage 5'!E9+'Cage 5'!G9+'Cage 5'!I9+'Cage 5'!E14)='Cage 5'!G8,"",MAX('Cage 5'!H10+6,'Cage 5'!E10+6)),"")</f>
        <v/>
      </c>
      <c r="I8" s="297"/>
      <c r="J8" s="296" t="str">
        <f>IF(('Cage 5'!E14+'Cage 5'!G14)='Cage 5'!I8,"",'Cage 5'!D15)</f>
        <v/>
      </c>
      <c r="K8" s="298" t="str">
        <f>IF(('Cage 5'!E14+'Cage 5'!G14)='Cage 5'!I8,"",'Cage 5'!G15)</f>
        <v/>
      </c>
      <c r="L8" s="236"/>
      <c r="M8" s="152"/>
      <c r="N8" s="152"/>
      <c r="O8" s="150"/>
    </row>
    <row r="9" spans="1:15" ht="13.05" customHeight="1" x14ac:dyDescent="0.3">
      <c r="A9" s="152"/>
      <c r="B9" s="152"/>
      <c r="C9" s="294">
        <v>6</v>
      </c>
      <c r="D9" s="295">
        <v>1</v>
      </c>
      <c r="E9" s="296" t="str">
        <f>IF(ISBLANK('Cage 6'!$D$7),"",'Cage 6'!$D$7)</f>
        <v/>
      </c>
      <c r="F9" s="296" t="str">
        <f>IFERROR('Cage 6'!$D$8,"")</f>
        <v/>
      </c>
      <c r="G9" s="296" t="str">
        <f>IF('Cage 6'!$E$10="","",MIN('Cage 6'!$E$10,'Cage 6'!$H$10))</f>
        <v/>
      </c>
      <c r="H9" s="296" t="str">
        <f>IFERROR(IF(('Cage 6'!E9+'Cage 6'!G9+'Cage 6'!I9+'Cage 6'!E14)='Cage 6'!G8,"",MAX('Cage 6'!H10+6,'Cage 6'!E10+6)),"")</f>
        <v/>
      </c>
      <c r="I9" s="297"/>
      <c r="J9" s="296" t="str">
        <f>IF(('Cage 6'!E14+'Cage 6'!G14)='Cage 6'!I8,"",'Cage 6'!D15)</f>
        <v/>
      </c>
      <c r="K9" s="298" t="str">
        <f>IF(('Cage 6'!E14+'Cage 6'!G14)='Cage 6'!I8,"",'Cage 6'!G15)</f>
        <v/>
      </c>
      <c r="L9" s="236"/>
      <c r="M9" s="152"/>
      <c r="N9" s="152"/>
      <c r="O9" s="150"/>
    </row>
    <row r="10" spans="1:15" ht="13.05" customHeight="1" x14ac:dyDescent="0.3">
      <c r="A10" s="152"/>
      <c r="B10" s="152"/>
      <c r="C10" s="294">
        <v>7</v>
      </c>
      <c r="D10" s="295">
        <v>1</v>
      </c>
      <c r="E10" s="296" t="str">
        <f>IF(ISBLANK('Cage 7'!$D$7),"",'Cage 7'!$D$7)</f>
        <v/>
      </c>
      <c r="F10" s="296" t="str">
        <f>IFERROR('Cage 7'!$D$8,"")</f>
        <v/>
      </c>
      <c r="G10" s="296" t="str">
        <f>IF('Cage 7'!$E$10="","",MIN('Cage 7'!$E$10,'Cage 7'!$H$10))</f>
        <v/>
      </c>
      <c r="H10" s="296" t="str">
        <f>IFERROR(IF(('Cage 7'!E9+'Cage 7'!G9+'Cage 7'!I9+'Cage 7'!E14)='Cage 7'!G8,"",MAX('Cage 7'!H10+6,'Cage 7'!E10+6)),"")</f>
        <v/>
      </c>
      <c r="I10" s="297"/>
      <c r="J10" s="296" t="str">
        <f>IF(('Cage 7'!E14+'Cage 7'!G14)='Cage 7'!I8,"",'Cage 7'!D15)</f>
        <v/>
      </c>
      <c r="K10" s="298" t="str">
        <f>IF(('Cage 7'!E14+'Cage 7'!G14)='Cage 7'!I8,"",'Cage 7'!G15)</f>
        <v/>
      </c>
      <c r="L10" s="236"/>
      <c r="M10" s="152"/>
      <c r="N10" s="152"/>
      <c r="O10" s="150"/>
    </row>
    <row r="11" spans="1:15" ht="13.05" customHeight="1" x14ac:dyDescent="0.3">
      <c r="A11" s="152"/>
      <c r="B11" s="152"/>
      <c r="C11" s="294">
        <v>8</v>
      </c>
      <c r="D11" s="295">
        <v>1</v>
      </c>
      <c r="E11" s="296" t="str">
        <f>IF(ISBLANK('Cage 8'!$D$7),"",'Cage 8'!$D$7)</f>
        <v/>
      </c>
      <c r="F11" s="296" t="str">
        <f>IFERROR('Cage 8'!$D$8,"")</f>
        <v/>
      </c>
      <c r="G11" s="296" t="str">
        <f>IF('Cage 8'!$E$10="","",MIN('Cage 8'!$E$10,'Cage 8'!$H$10))</f>
        <v/>
      </c>
      <c r="H11" s="296" t="str">
        <f>IFERROR(IF(('Cage 8'!E9+'Cage 8'!G9+'Cage 8'!I9+'Cage 8'!E14)='Cage 8'!G8,"",MAX('Cage 8'!H10+6,'Cage 8'!E10+6)),"")</f>
        <v/>
      </c>
      <c r="I11" s="297"/>
      <c r="J11" s="296" t="str">
        <f>IF(('Cage 8'!E14+'Cage 8'!G14)='Cage 8'!I8,"",'Cage 8'!D15)</f>
        <v/>
      </c>
      <c r="K11" s="298" t="str">
        <f>IF(('Cage 8'!E14+'Cage 8'!G14)='Cage 8'!I8,"",'Cage 8'!G15)</f>
        <v/>
      </c>
      <c r="L11" s="236"/>
      <c r="M11" s="152"/>
      <c r="N11" s="152"/>
      <c r="O11" s="150"/>
    </row>
    <row r="12" spans="1:15" ht="13.05" customHeight="1" x14ac:dyDescent="0.3">
      <c r="A12" s="152"/>
      <c r="B12" s="152"/>
      <c r="C12" s="294">
        <v>9</v>
      </c>
      <c r="D12" s="295">
        <v>1</v>
      </c>
      <c r="E12" s="296" t="str">
        <f>IF(ISBLANK('Cage 9'!$D$7),"",'Cage 9'!$D$7)</f>
        <v/>
      </c>
      <c r="F12" s="296" t="str">
        <f>IFERROR('Cage 9'!$D$8,"")</f>
        <v/>
      </c>
      <c r="G12" s="296" t="str">
        <f>IF('Cage 9'!$E$10="","",MIN('Cage 9'!$E$10,'Cage 9'!$H$10))</f>
        <v/>
      </c>
      <c r="H12" s="296" t="str">
        <f>IFERROR(IF(('Cage 9'!E9+'Cage 9'!G9+'Cage 9'!I9+'Cage 9'!E14)='Cage 9'!G8,"",MAX('Cage 9'!H10+6,'Cage 9'!E10+6)),"")</f>
        <v/>
      </c>
      <c r="I12" s="297"/>
      <c r="J12" s="296" t="str">
        <f>IF(('Cage 9'!E14+'Cage 9'!G14)='Cage 9'!I8,"",'Cage 9'!D15)</f>
        <v/>
      </c>
      <c r="K12" s="298" t="str">
        <f>IF(('Cage 9'!E14+'Cage 9'!G14)='Cage 9'!I8,"",'Cage 9'!G15)</f>
        <v/>
      </c>
      <c r="L12" s="236"/>
      <c r="M12" s="152"/>
      <c r="N12" s="152"/>
      <c r="O12" s="150"/>
    </row>
    <row r="13" spans="1:15" ht="13.05" customHeight="1" x14ac:dyDescent="0.3">
      <c r="A13" s="152"/>
      <c r="B13" s="152"/>
      <c r="C13" s="294">
        <v>10</v>
      </c>
      <c r="D13" s="295">
        <v>1</v>
      </c>
      <c r="E13" s="296" t="str">
        <f>IF(ISBLANK('Cage 10'!$D$7),"",'Cage 10'!$D$7)</f>
        <v/>
      </c>
      <c r="F13" s="296" t="str">
        <f>IFERROR('Cage 10'!$D$8,"")</f>
        <v/>
      </c>
      <c r="G13" s="296" t="str">
        <f>IF('Cage 10'!$E$10="","",MIN('Cage 10'!$E$10,'Cage 10'!$H$10))</f>
        <v/>
      </c>
      <c r="H13" s="296" t="str">
        <f>IFERROR(IF(('Cage 10'!E9+'Cage 10'!G9+'Cage 10'!I9+'Cage 10'!E14)='Cage 10'!G8,"",MAX('Cage 10'!H10+6,'Cage 10'!E10+6)),"")</f>
        <v/>
      </c>
      <c r="I13" s="297"/>
      <c r="J13" s="296" t="str">
        <f>IF(('Cage 10'!E14+'Cage 10'!G14)='Cage 10'!I8,"",'Cage 10'!D15)</f>
        <v/>
      </c>
      <c r="K13" s="298" t="str">
        <f>IF(('Cage 10'!E14+'Cage 10'!G14)='Cage 10'!I8,"",'Cage 10'!G15)</f>
        <v/>
      </c>
      <c r="L13" s="236"/>
      <c r="M13" s="152"/>
      <c r="N13" s="152"/>
      <c r="O13" s="150"/>
    </row>
    <row r="14" spans="1:15" ht="13.05" customHeight="1" x14ac:dyDescent="0.3">
      <c r="A14" s="152"/>
      <c r="B14" s="152"/>
      <c r="C14" s="294">
        <v>11</v>
      </c>
      <c r="D14" s="295">
        <v>1</v>
      </c>
      <c r="E14" s="296" t="str">
        <f>IF(ISBLANK('Cage 11'!$D$7),"",'Cage 11'!$D$7)</f>
        <v/>
      </c>
      <c r="F14" s="296" t="str">
        <f>IFERROR('Cage 11'!$D$8,"")</f>
        <v/>
      </c>
      <c r="G14" s="296" t="str">
        <f>IF('Cage 11'!$E$10="","",MIN('Cage 11'!$E$10,'Cage 11'!$H$10))</f>
        <v/>
      </c>
      <c r="H14" s="296" t="str">
        <f>IFERROR(IF(('Cage 11'!E9+'Cage 11'!G9+'Cage 11'!I9+'Cage 11'!E14)='Cage 11'!G8,"",MAX('Cage 11'!H10+6,'Cage 11'!E10+6)),"")</f>
        <v/>
      </c>
      <c r="I14" s="297"/>
      <c r="J14" s="296" t="str">
        <f>IF(('Cage 11'!E14+'Cage 11'!G14)='Cage 11'!I8,"",'Cage 11'!D15)</f>
        <v/>
      </c>
      <c r="K14" s="298" t="str">
        <f>IF(('Cage 11'!E14+'Cage 11'!G14)='Cage 11'!I8,"",'Cage 11'!G15)</f>
        <v/>
      </c>
      <c r="L14" s="236"/>
      <c r="M14" s="152"/>
      <c r="N14" s="152"/>
      <c r="O14" s="150"/>
    </row>
    <row r="15" spans="1:15" ht="13.05" customHeight="1" x14ac:dyDescent="0.3">
      <c r="A15" s="152"/>
      <c r="B15" s="152"/>
      <c r="C15" s="294">
        <v>12</v>
      </c>
      <c r="D15" s="295">
        <v>1</v>
      </c>
      <c r="E15" s="296" t="str">
        <f>IF(ISBLANK('Cage 12'!$D$7),"",'Cage 12'!$D$7)</f>
        <v/>
      </c>
      <c r="F15" s="296" t="str">
        <f>IFERROR('Cage 12'!$D$8,"")</f>
        <v/>
      </c>
      <c r="G15" s="296" t="str">
        <f>IF('Cage 12'!$E$10="","",MIN('Cage 12'!$E$10,'Cage 12'!$H$10))</f>
        <v/>
      </c>
      <c r="H15" s="296" t="str">
        <f>IFERROR(IF(('Cage 12'!E9+'Cage 12'!G9+'Cage 12'!I9+'Cage 12'!E14)='Cage 12'!G8,"",MAX('Cage 12'!H10+6,'Cage 12'!E10+6)),"")</f>
        <v/>
      </c>
      <c r="I15" s="297"/>
      <c r="J15" s="296" t="str">
        <f>IF(('Cage 12'!E14+'Cage 12'!G14)='Cage 12'!I8,"",'Cage 12'!D15)</f>
        <v/>
      </c>
      <c r="K15" s="298" t="str">
        <f>IF(('Cage 12'!E14+'Cage 12'!G14)='Cage 12'!I8,"",'Cage 12'!G15)</f>
        <v/>
      </c>
      <c r="L15" s="236"/>
      <c r="M15" s="152"/>
      <c r="N15" s="152"/>
      <c r="O15" s="150"/>
    </row>
    <row r="16" spans="1:15" ht="13.05" customHeight="1" x14ac:dyDescent="0.3">
      <c r="A16" s="152"/>
      <c r="B16" s="152"/>
      <c r="C16" s="294">
        <v>13</v>
      </c>
      <c r="D16" s="295">
        <v>1</v>
      </c>
      <c r="E16" s="296" t="str">
        <f>IF(ISBLANK('Cage 13'!$D$7),"",'Cage 13'!$D$7)</f>
        <v/>
      </c>
      <c r="F16" s="296" t="str">
        <f>IFERROR('Cage 13'!$D$8,"")</f>
        <v/>
      </c>
      <c r="G16" s="296" t="str">
        <f>IF('Cage 13'!$E$10="","",MIN('Cage 13'!$E$10,'Cage 13'!$H$10))</f>
        <v/>
      </c>
      <c r="H16" s="296" t="str">
        <f>IFERROR(IF(('Cage 13'!E9+'Cage 13'!G9+'Cage 13'!I9+'Cage 13'!E14)='Cage 13'!G8,"",MAX('Cage 13'!H10+6,'Cage 13'!E10+6)),"")</f>
        <v/>
      </c>
      <c r="I16" s="297"/>
      <c r="J16" s="296" t="str">
        <f>IF(('Cage 13'!E14+'Cage 13'!G14)='Cage 13'!I8,"",'Cage 13'!D15)</f>
        <v/>
      </c>
      <c r="K16" s="298" t="str">
        <f>IF(('Cage 13'!E14+'Cage 13'!G14)='Cage 13'!I8,"",'Cage 13'!G15)</f>
        <v/>
      </c>
      <c r="L16" s="236"/>
      <c r="M16" s="152"/>
      <c r="N16" s="152"/>
      <c r="O16" s="150"/>
    </row>
    <row r="17" spans="1:15" ht="13.05" customHeight="1" x14ac:dyDescent="0.3">
      <c r="A17" s="152"/>
      <c r="B17" s="152"/>
      <c r="C17" s="294">
        <v>14</v>
      </c>
      <c r="D17" s="295">
        <v>1</v>
      </c>
      <c r="E17" s="296" t="str">
        <f>IF(ISBLANK('Cage 14'!$D$7),"",'Cage 14'!$D$7)</f>
        <v/>
      </c>
      <c r="F17" s="296" t="str">
        <f>IFERROR('Cage 14'!$D$8,"")</f>
        <v/>
      </c>
      <c r="G17" s="296" t="str">
        <f>IF('Cage 14'!$E$10="","",MIN('Cage 14'!$E$10,'Cage 14'!$H$10))</f>
        <v/>
      </c>
      <c r="H17" s="296" t="str">
        <f>IFERROR(IF(('Cage 14'!E9+'Cage 14'!G9+'Cage 14'!I9+'Cage 14'!E14)='Cage 14'!G8,"",MAX('Cage 14'!H10+6,'Cage 14'!E10+6)),"")</f>
        <v/>
      </c>
      <c r="I17" s="297"/>
      <c r="J17" s="296" t="str">
        <f>IF(('Cage 14'!E14+'Cage 14'!G14)='Cage 14'!I8,"",'Cage 14'!D15)</f>
        <v/>
      </c>
      <c r="K17" s="298" t="str">
        <f>IF(('Cage 14'!E14+'Cage 14'!G14)='Cage 14'!I8,"",'Cage 14'!G15)</f>
        <v/>
      </c>
      <c r="L17" s="236"/>
      <c r="M17" s="152"/>
      <c r="N17" s="152"/>
      <c r="O17" s="150"/>
    </row>
    <row r="18" spans="1:15" ht="13.05" customHeight="1" x14ac:dyDescent="0.3">
      <c r="A18" s="152"/>
      <c r="B18" s="152"/>
      <c r="C18" s="294">
        <v>15</v>
      </c>
      <c r="D18" s="295">
        <v>1</v>
      </c>
      <c r="E18" s="296" t="str">
        <f>IF(ISBLANK('Cage 15'!$D$7),"",'Cage 15'!D$7)</f>
        <v/>
      </c>
      <c r="F18" s="296" t="str">
        <f>IFERROR('Cage 15'!$D$8,"")</f>
        <v/>
      </c>
      <c r="G18" s="296" t="str">
        <f>IF('Cage 15'!$E$10="","",MIN('Cage 15'!$E$10,'Cage 15'!$H$10))</f>
        <v/>
      </c>
      <c r="H18" s="296" t="str">
        <f>IFERROR(IF(('Cage 15'!E9+'Cage 15'!G9+'Cage 15'!I9+'Cage 15'!E14)='Cage 15'!G8,"",MAX('Cage 15'!H10+6,'Cage 15'!E10+6)),"")</f>
        <v/>
      </c>
      <c r="I18" s="297"/>
      <c r="J18" s="296" t="str">
        <f>IF(('Cage 15'!E14+'Cage 15'!G14)='Cage 15'!I8,"",'Cage 15'!D15)</f>
        <v/>
      </c>
      <c r="K18" s="298" t="str">
        <f>IF(('Cage 15'!E14+'Cage 15'!G14)='Cage 15'!I8,"",'Cage 15'!G15)</f>
        <v/>
      </c>
      <c r="L18" s="236"/>
      <c r="M18" s="152"/>
      <c r="N18" s="152"/>
      <c r="O18" s="150"/>
    </row>
    <row r="19" spans="1:15" ht="13.05" customHeight="1" x14ac:dyDescent="0.3">
      <c r="A19" s="152"/>
      <c r="B19" s="152"/>
      <c r="C19" s="294">
        <v>16</v>
      </c>
      <c r="D19" s="295">
        <v>1</v>
      </c>
      <c r="E19" s="296" t="str">
        <f>IF(ISBLANK('Cage 16'!$D$7),"",'Cage 16'!$D$7)</f>
        <v/>
      </c>
      <c r="F19" s="296" t="str">
        <f>IFERROR('Cage 16'!$D$8,"")</f>
        <v/>
      </c>
      <c r="G19" s="296" t="str">
        <f>IF('Cage 16'!$E$10="","",MIN('Cage 16'!$E$10,'Cage 16'!$H$10))</f>
        <v/>
      </c>
      <c r="H19" s="296" t="str">
        <f>IFERROR(IF(('Cage 16'!E9+'Cage 16'!G9+'Cage 16'!I9+'Cage 16'!E14)='Cage 16'!G8,"",MAX('Cage 16'!H10+6,'Cage 16'!E10+6)),"")</f>
        <v/>
      </c>
      <c r="I19" s="297"/>
      <c r="J19" s="296" t="str">
        <f>IF(('Cage 16'!E14+'Cage 16'!G14)='Cage 16'!I8,"",'Cage 16'!D15)</f>
        <v/>
      </c>
      <c r="K19" s="298" t="str">
        <f>IF(('Cage 16'!E14+'Cage 16'!G14)='Cage 16'!I8,"",'Cage 16'!G15)</f>
        <v/>
      </c>
      <c r="L19" s="236"/>
      <c r="M19" s="152"/>
      <c r="N19" s="152"/>
      <c r="O19" s="150"/>
    </row>
    <row r="20" spans="1:15" ht="13.05" customHeight="1" x14ac:dyDescent="0.3">
      <c r="A20" s="152"/>
      <c r="B20" s="152"/>
      <c r="C20" s="294">
        <v>17</v>
      </c>
      <c r="D20" s="295">
        <v>1</v>
      </c>
      <c r="E20" s="296" t="str">
        <f>IF(ISBLANK('Cage 17'!$D$7),"",'Cage 17'!$D$7)</f>
        <v/>
      </c>
      <c r="F20" s="296" t="str">
        <f>IFERROR('Cage 17'!$D$8,"")</f>
        <v/>
      </c>
      <c r="G20" s="296" t="str">
        <f>IF('Cage 17'!$E$10="","",MIN('Cage 17'!$E$10,'Cage 17'!$H$10))</f>
        <v/>
      </c>
      <c r="H20" s="296" t="str">
        <f>IFERROR(IF(('Cage 17'!E9+'Cage 17'!G9+'Cage 17'!I9+'Cage 17'!E14)='Cage 17'!G8,"",MAX('Cage 17'!H10+6,'Cage 17'!E10+6)),"")</f>
        <v/>
      </c>
      <c r="I20" s="297"/>
      <c r="J20" s="296" t="str">
        <f>IF(('Cage 17'!E14+'Cage 17'!G14)='Cage 17'!I8,"",'Cage 17'!D15)</f>
        <v/>
      </c>
      <c r="K20" s="298" t="str">
        <f>IF(('Cage 17'!E14+'Cage 17'!G14)='Cage 17'!I8,"",'Cage 17'!G15)</f>
        <v/>
      </c>
      <c r="L20" s="236"/>
      <c r="M20" s="152"/>
      <c r="N20" s="152"/>
      <c r="O20" s="150"/>
    </row>
    <row r="21" spans="1:15" ht="13.05" customHeight="1" x14ac:dyDescent="0.3">
      <c r="A21" s="152"/>
      <c r="B21" s="152"/>
      <c r="C21" s="294">
        <v>18</v>
      </c>
      <c r="D21" s="295">
        <v>1</v>
      </c>
      <c r="E21" s="296" t="str">
        <f>IF(ISBLANK('Cage 18'!$D$7),"",'Cage 18'!$D$7)</f>
        <v/>
      </c>
      <c r="F21" s="296" t="str">
        <f>IFERROR('Cage 18'!$D$8,"")</f>
        <v/>
      </c>
      <c r="G21" s="296" t="str">
        <f>IF('Cage 18'!$E$10="","",MIN('Cage 18'!$E$10,'Cage 18'!$H$10))</f>
        <v/>
      </c>
      <c r="H21" s="296" t="str">
        <f>IFERROR(IF(('Cage 18'!E9+'Cage 18'!G9+'Cage 18'!I9+'Cage 18'!E14)='Cage 18'!G8,"",MAX('Cage 18'!H10+6,'Cage 18'!E10+6)),"")</f>
        <v/>
      </c>
      <c r="I21" s="297"/>
      <c r="J21" s="296" t="str">
        <f>IF(('Cage 18'!E14+'Cage 18'!G14)='Cage 18'!I8,"",'Cage 18'!D15)</f>
        <v/>
      </c>
      <c r="K21" s="298" t="str">
        <f>IF(('Cage 18'!E14+'Cage 18'!G14)='Cage 18'!I8,"",'Cage 18'!G15)</f>
        <v/>
      </c>
      <c r="L21" s="236"/>
      <c r="M21" s="152"/>
      <c r="N21" s="152"/>
      <c r="O21" s="150"/>
    </row>
    <row r="22" spans="1:15" ht="13.05" customHeight="1" x14ac:dyDescent="0.3">
      <c r="A22" s="152"/>
      <c r="B22" s="152"/>
      <c r="C22" s="294">
        <v>19</v>
      </c>
      <c r="D22" s="295">
        <v>1</v>
      </c>
      <c r="E22" s="296" t="str">
        <f>IF(ISBLANK('Cage 19'!$D$7),"",'Cage 19'!$D$7)</f>
        <v/>
      </c>
      <c r="F22" s="296" t="str">
        <f>IFERROR('Cage 19'!$D$8,"")</f>
        <v/>
      </c>
      <c r="G22" s="296" t="str">
        <f>IF('Cage 19'!$E$10="","",MIN('Cage 19'!$E$10,'Cage 19'!$H$10))</f>
        <v/>
      </c>
      <c r="H22" s="296" t="str">
        <f>IFERROR(IF(('Cage 19'!E9+'Cage 19'!G9+'Cage 19'!I9+'Cage 19'!E14)='Cage 19'!G8,"",MAX('Cage 19'!H10+6,'Cage 19'!E10+6)),"")</f>
        <v/>
      </c>
      <c r="I22" s="297"/>
      <c r="J22" s="296" t="str">
        <f>IF(('Cage 19'!E14+'Cage 19'!G14)='Cage 19'!I8,"",'Cage 19'!D15)</f>
        <v/>
      </c>
      <c r="K22" s="298" t="str">
        <f>IF(('Cage 19'!E14+'Cage 19'!G14)='Cage 19'!I8,"",'Cage 19'!G15)</f>
        <v/>
      </c>
      <c r="L22" s="236"/>
      <c r="M22" s="152"/>
      <c r="N22" s="152"/>
      <c r="O22" s="150"/>
    </row>
    <row r="23" spans="1:15" ht="13.05" customHeight="1" x14ac:dyDescent="0.3">
      <c r="A23" s="152"/>
      <c r="B23" s="152"/>
      <c r="C23" s="294">
        <v>20</v>
      </c>
      <c r="D23" s="295">
        <v>1</v>
      </c>
      <c r="E23" s="296" t="str">
        <f>IF(ISBLANK('Cage 20'!$D$7),"",'Cage 20'!$D$7)</f>
        <v/>
      </c>
      <c r="F23" s="296" t="str">
        <f>IFERROR('Cage 20'!$D$8,"")</f>
        <v/>
      </c>
      <c r="G23" s="296" t="str">
        <f>IF('Cage 20'!$E$10="","",MIN('Cage 20'!$E$10,'Cage 20'!$H$10))</f>
        <v/>
      </c>
      <c r="H23" s="296" t="str">
        <f>IFERROR(IF(('Cage 20'!E9+'Cage 20'!G9+'Cage 20'!I9+'Cage 20'!E14)='Cage 20'!G8,"",MAX('Cage 20'!H10+6,'Cage 20'!E10+6)),"")</f>
        <v/>
      </c>
      <c r="I23" s="297"/>
      <c r="J23" s="296" t="str">
        <f>IF(('Cage 20'!E14+'Cage 20'!G14)='Cage 20'!I8,"",'Cage 20'!D15)</f>
        <v/>
      </c>
      <c r="K23" s="298" t="str">
        <f>IF(('Cage 20'!E14+'Cage 20'!G14)='Cage 20'!I8,"",'Cage 20'!G15)</f>
        <v/>
      </c>
      <c r="L23" s="236"/>
      <c r="M23" s="152"/>
      <c r="N23" s="152"/>
      <c r="O23" s="150"/>
    </row>
    <row r="24" spans="1:15" ht="13.05" customHeight="1" x14ac:dyDescent="0.3">
      <c r="A24" s="152"/>
      <c r="B24" s="152"/>
      <c r="C24" s="294">
        <v>21</v>
      </c>
      <c r="D24" s="295">
        <v>1</v>
      </c>
      <c r="E24" s="296" t="str">
        <f>IF(ISBLANK('Cage 21'!$D$7),"",'Cage 21'!$D$7)</f>
        <v/>
      </c>
      <c r="F24" s="296" t="str">
        <f>IFERROR('Cage 21'!$D$8,"")</f>
        <v/>
      </c>
      <c r="G24" s="296" t="str">
        <f>IF('Cage 21'!$E$10="","",MIN('Cage 21'!$E$10,'Cage 21'!$H$10))</f>
        <v/>
      </c>
      <c r="H24" s="296" t="str">
        <f>IFERROR(IF(('Cage 21'!E9+'Cage 21'!G9+'Cage 21'!I9+'Cage 21'!E14)='Cage 21'!G8,"",MAX('Cage 21'!H10+6,'Cage 21'!E10+6)),"")</f>
        <v/>
      </c>
      <c r="I24" s="297"/>
      <c r="J24" s="296" t="str">
        <f>IF(('Cage 21'!E14+'Cage 21'!G14)='Cage 21'!I8,"",'Cage 21'!D15)</f>
        <v/>
      </c>
      <c r="K24" s="298" t="str">
        <f>IF(('Cage 21'!E14+'Cage 21'!G14)='Cage 21'!I8,"",'Cage 21'!G15)</f>
        <v/>
      </c>
      <c r="L24" s="236"/>
      <c r="M24" s="152"/>
      <c r="N24" s="152"/>
      <c r="O24" s="150"/>
    </row>
    <row r="25" spans="1:15" ht="13.05" customHeight="1" x14ac:dyDescent="0.3">
      <c r="A25" s="152"/>
      <c r="B25" s="152"/>
      <c r="C25" s="294">
        <v>22</v>
      </c>
      <c r="D25" s="295">
        <v>1</v>
      </c>
      <c r="E25" s="296" t="str">
        <f>IF(ISBLANK('Cage 22'!$D$7),"",'Cage 22'!$D$7)</f>
        <v/>
      </c>
      <c r="F25" s="296" t="str">
        <f>IFERROR('Cage 22'!$D$8,"")</f>
        <v/>
      </c>
      <c r="G25" s="296" t="str">
        <f>IF('Cage 22'!$E$10="","",MIN('Cage 22'!$E$10,'Cage 22'!$H$10))</f>
        <v/>
      </c>
      <c r="H25" s="296" t="str">
        <f>IFERROR(IF(('Cage 22'!E9+'Cage 22'!G9+'Cage 22'!I9+'Cage 22'!E14)='Cage 22'!G8,"",MAX('Cage 22'!H10+6,'Cage 22'!E10+6)),"")</f>
        <v/>
      </c>
      <c r="I25" s="297"/>
      <c r="J25" s="296" t="str">
        <f>IF(('Cage 22'!E14+'Cage 22'!G14)='Cage 22'!I8,"",'Cage 22'!D15)</f>
        <v/>
      </c>
      <c r="K25" s="298" t="str">
        <f>IF(('Cage 22'!E14+'Cage 22'!G14)='Cage 22'!I8,"",'Cage 22'!G15)</f>
        <v/>
      </c>
      <c r="L25" s="236"/>
      <c r="M25" s="152"/>
      <c r="N25" s="152"/>
      <c r="O25" s="150"/>
    </row>
    <row r="26" spans="1:15" ht="13.05" customHeight="1" x14ac:dyDescent="0.3">
      <c r="A26" s="152"/>
      <c r="B26" s="152"/>
      <c r="C26" s="294">
        <v>23</v>
      </c>
      <c r="D26" s="295">
        <v>1</v>
      </c>
      <c r="E26" s="296" t="str">
        <f>IF(ISBLANK('Cage 23'!$D$7),"",'Cage 23'!$D$7)</f>
        <v/>
      </c>
      <c r="F26" s="296" t="str">
        <f>IFERROR('Cage 23'!$D$8,"")</f>
        <v/>
      </c>
      <c r="G26" s="296" t="str">
        <f>IF('Cage 23'!$E$10="","",MIN('Cage 23'!$E$10,'Cage 23'!$H$10))</f>
        <v/>
      </c>
      <c r="H26" s="296" t="str">
        <f>IFERROR(IF(('Cage 23'!E9+'Cage 23'!G9+'Cage 23'!I9+'Cage 23'!E14)='Cage 23'!G8,"",MAX('Cage 23'!H10+6,'Cage 23'!E10+6)),"")</f>
        <v/>
      </c>
      <c r="I26" s="297"/>
      <c r="J26" s="296" t="str">
        <f>IF(('Cage 23'!E14+'Cage 23'!G14)='Cage 23'!I8,"",'Cage 23'!D15)</f>
        <v/>
      </c>
      <c r="K26" s="298" t="str">
        <f>IF(('Cage 23'!E14+'Cage 23'!G14)='Cage 23'!I8,"",'Cage 23'!G15)</f>
        <v/>
      </c>
      <c r="L26" s="236"/>
      <c r="M26" s="152"/>
      <c r="N26" s="152"/>
      <c r="O26" s="150"/>
    </row>
    <row r="27" spans="1:15" ht="13.05" customHeight="1" x14ac:dyDescent="0.3">
      <c r="A27" s="152"/>
      <c r="B27" s="152"/>
      <c r="C27" s="294">
        <v>24</v>
      </c>
      <c r="D27" s="295">
        <v>1</v>
      </c>
      <c r="E27" s="296" t="str">
        <f>IF(ISBLANK('Cage 24'!$D$7),"",'Cage 24'!$D$7)</f>
        <v/>
      </c>
      <c r="F27" s="296" t="str">
        <f>IFERROR('Cage 24'!$D$8,"")</f>
        <v/>
      </c>
      <c r="G27" s="296" t="str">
        <f>IF('Cage 24'!$E$10="","",MIN('Cage 24'!$E$10,'Cage 24'!$H$10))</f>
        <v/>
      </c>
      <c r="H27" s="296" t="str">
        <f>IFERROR(IF(('Cage 24'!E9+'Cage 24'!G9+'Cage 24'!I9+'Cage 24'!E14)='Cage 24'!G8,"",MAX('Cage 24'!H10+6,'Cage 24'!E10+6)),"")</f>
        <v/>
      </c>
      <c r="I27" s="297"/>
      <c r="J27" s="296" t="str">
        <f>IF(('Cage 24'!E14+'Cage 24'!G14)='Cage 24'!I8,"",'Cage 24'!D15)</f>
        <v/>
      </c>
      <c r="K27" s="298" t="str">
        <f>IF(('Cage 24'!E14+'Cage 24'!G14)='Cage 24'!I8,"",'Cage 24'!G15)</f>
        <v/>
      </c>
      <c r="L27" s="236"/>
      <c r="M27" s="152"/>
      <c r="N27" s="152"/>
      <c r="O27" s="150"/>
    </row>
    <row r="28" spans="1:15" ht="13.05" customHeight="1" x14ac:dyDescent="0.3">
      <c r="A28" s="152"/>
      <c r="B28" s="152"/>
      <c r="C28" s="294">
        <v>25</v>
      </c>
      <c r="D28" s="295">
        <v>1</v>
      </c>
      <c r="E28" s="296" t="str">
        <f>IF(ISBLANK('Cage 25'!$D$7),"",'Cage 25'!$D$7)</f>
        <v/>
      </c>
      <c r="F28" s="296" t="str">
        <f>IFERROR('Cage 25'!$D$8,"")</f>
        <v/>
      </c>
      <c r="G28" s="296" t="str">
        <f>IF('Cage 25'!$E$10="","",MIN('Cage 25'!$E$10,'Cage 25'!$H$10))</f>
        <v/>
      </c>
      <c r="H28" s="296" t="str">
        <f>IFERROR(IF(('Cage 25'!E9+'Cage 25'!G9+'Cage 25'!I9+'Cage 25'!E14)='Cage 25'!G8,"",MAX('Cage 25'!H10+6,'Cage 25'!E10+6)),"")</f>
        <v/>
      </c>
      <c r="I28" s="297"/>
      <c r="J28" s="296" t="str">
        <f>IF(('Cage 25'!E14+'Cage 25'!G14)='Cage 25'!I8,"",'Cage 25'!D15)</f>
        <v/>
      </c>
      <c r="K28" s="298" t="str">
        <f>IF(('Cage 25'!E14+'Cage 25'!G14)='Cage 25'!I8,"",'Cage 25'!G15)</f>
        <v/>
      </c>
      <c r="L28" s="236"/>
      <c r="M28" s="152"/>
      <c r="N28" s="152"/>
      <c r="O28" s="150"/>
    </row>
    <row r="29" spans="1:15" ht="13.05" customHeight="1" x14ac:dyDescent="0.3">
      <c r="A29" s="152"/>
      <c r="B29" s="152"/>
      <c r="C29" s="294">
        <v>26</v>
      </c>
      <c r="D29" s="295">
        <v>1</v>
      </c>
      <c r="E29" s="296" t="str">
        <f>IF(ISBLANK('Cage 26'!$D$7),"",'Cage 26'!$D$7)</f>
        <v/>
      </c>
      <c r="F29" s="296" t="str">
        <f>IFERROR('Cage 26'!$D$8,"")</f>
        <v/>
      </c>
      <c r="G29" s="296" t="str">
        <f>IF('Cage 26'!$E$10="","",MIN('Cage 26'!$E$10,'Cage 26'!$H$10))</f>
        <v/>
      </c>
      <c r="H29" s="296" t="str">
        <f>IFERROR(IF(('Cage 26'!E9+'Cage 26'!G9+'Cage 26'!I9+'Cage 26'!E14)='Cage 26'!G8,"",MAX('Cage 26'!H10+6,'Cage 26'!E10+6)),"")</f>
        <v/>
      </c>
      <c r="I29" s="297"/>
      <c r="J29" s="296" t="str">
        <f>IF(('Cage 26'!E14+'Cage 26'!G14)='Cage 26'!I8,"",'Cage 26'!D15)</f>
        <v/>
      </c>
      <c r="K29" s="298" t="str">
        <f>IF(('Cage 26'!E14+'Cage 26'!G14)='Cage 26'!I8,"",'Cage 26'!G15)</f>
        <v/>
      </c>
      <c r="L29" s="236"/>
      <c r="M29" s="152"/>
      <c r="N29" s="152"/>
      <c r="O29" s="150"/>
    </row>
    <row r="30" spans="1:15" ht="13.05" customHeight="1" x14ac:dyDescent="0.3">
      <c r="A30" s="152"/>
      <c r="B30" s="152"/>
      <c r="C30" s="294">
        <v>27</v>
      </c>
      <c r="D30" s="295">
        <v>1</v>
      </c>
      <c r="E30" s="296" t="str">
        <f>IF(ISBLANK('Cage 27'!$D$7),"",'Cage 27'!$D$7)</f>
        <v/>
      </c>
      <c r="F30" s="296" t="str">
        <f>IFERROR('Cage 27'!$D$8,"")</f>
        <v/>
      </c>
      <c r="G30" s="296" t="str">
        <f>IF('Cage 27'!$E$10="","",MIN('Cage 27'!$E$10,'Cage 27'!$H$10))</f>
        <v/>
      </c>
      <c r="H30" s="296" t="str">
        <f>IFERROR(IF(('Cage 27'!E9+'Cage 27'!G9+'Cage 27'!I9+'Cage 27'!E14)='Cage 27'!G8,"",MAX('Cage 27'!H10+6,'Cage 27'!E10+6)),"")</f>
        <v/>
      </c>
      <c r="I30" s="297"/>
      <c r="J30" s="296" t="str">
        <f>IF(('Cage 27'!E14+'Cage 27'!G14)='Cage 27'!I8,"",'Cage 27'!D15)</f>
        <v/>
      </c>
      <c r="K30" s="298" t="str">
        <f>IF(('Cage 27'!E14+'Cage 27'!G14)='Cage 27'!I8,"",'Cage 27'!G15)</f>
        <v/>
      </c>
      <c r="L30" s="236"/>
      <c r="M30" s="152"/>
      <c r="N30" s="152"/>
      <c r="O30" s="150"/>
    </row>
    <row r="31" spans="1:15" ht="13.05" customHeight="1" x14ac:dyDescent="0.3">
      <c r="A31" s="152"/>
      <c r="B31" s="152"/>
      <c r="C31" s="294">
        <v>28</v>
      </c>
      <c r="D31" s="295">
        <v>1</v>
      </c>
      <c r="E31" s="296" t="str">
        <f>IF(ISBLANK('Cage 28'!$D$7),"",'Cage 28'!$D$7)</f>
        <v/>
      </c>
      <c r="F31" s="296" t="str">
        <f>IFERROR('Cage 28'!$D$8,"")</f>
        <v/>
      </c>
      <c r="G31" s="296" t="str">
        <f>IF('Cage 28'!$E$10="","",MIN('Cage 28'!$E$10,'Cage 28'!$H$10))</f>
        <v/>
      </c>
      <c r="H31" s="296" t="str">
        <f>IFERROR(IF(('Cage 28'!E9+'Cage 28'!G9+'Cage 28'!I9+'Cage 28'!E14)='Cage 28'!G8,"",MAX('Cage 28'!H10+6,'Cage 28'!E10+6)),"")</f>
        <v/>
      </c>
      <c r="I31" s="297"/>
      <c r="J31" s="296" t="str">
        <f>IF(('Cage 28'!E14+'Cage 28'!G14)='Cage 28'!I8,"",'Cage 28'!D15)</f>
        <v/>
      </c>
      <c r="K31" s="298" t="str">
        <f>IF(('Cage 28'!E14+'Cage 28'!G14)='Cage 28'!I8,"",'Cage 28'!G15)</f>
        <v/>
      </c>
      <c r="L31" s="236"/>
      <c r="M31" s="152"/>
      <c r="N31" s="152"/>
      <c r="O31" s="150"/>
    </row>
    <row r="32" spans="1:15" ht="13.05" customHeight="1" x14ac:dyDescent="0.3">
      <c r="A32" s="152"/>
      <c r="B32" s="152"/>
      <c r="C32" s="294">
        <v>29</v>
      </c>
      <c r="D32" s="295">
        <v>1</v>
      </c>
      <c r="E32" s="296" t="str">
        <f>IF(ISBLANK('Cage 29'!$D$7),"",'Cage 29'!$D$7)</f>
        <v/>
      </c>
      <c r="F32" s="296" t="str">
        <f>IFERROR('Cage 29'!$D$8,"")</f>
        <v/>
      </c>
      <c r="G32" s="296" t="str">
        <f>IF('Cage 29'!$E$10="","",MIN('Cage 29'!$E$10,'Cage 29'!$H$10))</f>
        <v/>
      </c>
      <c r="H32" s="296" t="str">
        <f>IFERROR(IF(('Cage 29'!E9+'Cage 29'!G9+'Cage 29'!I9+'Cage 29'!E14)='Cage 29'!G8,"",MAX('Cage 29'!H10+6,'Cage 29'!E10+6)),"")</f>
        <v/>
      </c>
      <c r="I32" s="297"/>
      <c r="J32" s="296" t="str">
        <f>IF(('Cage 29'!E14+'Cage 29'!G14)='Cage 29'!I8,"",'Cage 29'!D15)</f>
        <v/>
      </c>
      <c r="K32" s="298" t="str">
        <f>IF(('Cage 29'!E14+'Cage 29'!G14)='Cage 29'!I8,"",'Cage 29'!G15)</f>
        <v/>
      </c>
      <c r="L32" s="236"/>
      <c r="M32" s="152"/>
      <c r="N32" s="152"/>
      <c r="O32" s="150"/>
    </row>
    <row r="33" spans="1:15" ht="13.05" customHeight="1" x14ac:dyDescent="0.3">
      <c r="A33" s="152"/>
      <c r="B33" s="152"/>
      <c r="C33" s="294">
        <v>30</v>
      </c>
      <c r="D33" s="295">
        <v>1</v>
      </c>
      <c r="E33" s="296" t="str">
        <f>IF(ISBLANK('Cage 30'!$D$7),"",'Cage 30'!$D$7)</f>
        <v/>
      </c>
      <c r="F33" s="296" t="str">
        <f>IFERROR('Cage 30'!$D$8,"")</f>
        <v/>
      </c>
      <c r="G33" s="296" t="str">
        <f>IF('Cage 30'!$E$10="","",MIN('Cage 30'!$E$10,'Cage 30'!$H$10))</f>
        <v/>
      </c>
      <c r="H33" s="296" t="str">
        <f>IFERROR(IF(('Cage 30'!E9+'Cage 30'!G9+'Cage 30'!I9+'Cage 30'!E14)='Cage 30'!G8,"",MAX('Cage 30'!H10+6,'Cage 30'!E10+6)),"")</f>
        <v/>
      </c>
      <c r="I33" s="297"/>
      <c r="J33" s="296" t="str">
        <f>IF(('Cage 30'!E14+'Cage 30'!G14)='Cage 30'!I8,"",'Cage 30'!D15)</f>
        <v/>
      </c>
      <c r="K33" s="298" t="str">
        <f>IF(('Cage 30'!E14+'Cage 30'!G14)='Cage 30'!I8,"",'Cage 30'!G15)</f>
        <v/>
      </c>
      <c r="L33" s="236"/>
      <c r="M33" s="152"/>
      <c r="N33" s="152"/>
      <c r="O33" s="150"/>
    </row>
    <row r="34" spans="1:15" ht="13.05" customHeight="1" x14ac:dyDescent="0.3">
      <c r="A34" s="152"/>
      <c r="B34" s="152"/>
      <c r="C34" s="294">
        <v>31</v>
      </c>
      <c r="D34" s="295">
        <v>1</v>
      </c>
      <c r="E34" s="296" t="str">
        <f>IF(ISBLANK('Cage 31'!$D$7),"",'Cage 31'!$D$7)</f>
        <v/>
      </c>
      <c r="F34" s="296" t="str">
        <f>IFERROR('Cage 31'!$D$8,"")</f>
        <v/>
      </c>
      <c r="G34" s="296" t="str">
        <f>IF('Cage 31'!$E$10="","",MIN('Cage 31'!$E$10,'Cage 31'!$H$10))</f>
        <v/>
      </c>
      <c r="H34" s="296" t="str">
        <f>IFERROR(IF(('Cage 31'!E9+'Cage 31'!G9+'Cage 31'!I9+'Cage 31'!E14)='Cage 31'!G8,"",MAX('Cage 31'!H10+6,'Cage 31'!E10+6)),"")</f>
        <v/>
      </c>
      <c r="I34" s="297"/>
      <c r="J34" s="296" t="str">
        <f>IF(('Cage 31'!E14+'Cage 31'!G14)='Cage 31'!I8,"",'Cage 31'!D15)</f>
        <v/>
      </c>
      <c r="K34" s="298" t="str">
        <f>IF(('Cage 31'!E14+'Cage 31'!G14)='Cage 31'!I8,"",'Cage 31'!G15)</f>
        <v/>
      </c>
      <c r="L34" s="236"/>
      <c r="M34" s="152"/>
      <c r="N34" s="152"/>
      <c r="O34" s="150"/>
    </row>
    <row r="35" spans="1:15" ht="13.05" customHeight="1" x14ac:dyDescent="0.3">
      <c r="A35" s="152"/>
      <c r="B35" s="152"/>
      <c r="C35" s="294">
        <v>32</v>
      </c>
      <c r="D35" s="295">
        <v>1</v>
      </c>
      <c r="E35" s="296" t="str">
        <f>IF(ISBLANK('Cage 32'!$D$7),"",'Cage 32'!$D$7)</f>
        <v/>
      </c>
      <c r="F35" s="296" t="str">
        <f>IFERROR('Cage 32'!$D$8,"")</f>
        <v/>
      </c>
      <c r="G35" s="296" t="str">
        <f>IF('Cage 32'!$E$10="","",MIN('Cage 32'!$E$10,'Cage 32'!$H$10))</f>
        <v/>
      </c>
      <c r="H35" s="296" t="str">
        <f>IFERROR(IF(('Cage 32'!E9+'Cage 32'!G9+'Cage 32'!I9+'Cage 32'!E14)='Cage 32'!G8,"",MAX('Cage 32'!H10+6,'Cage 32'!E10+6)),"")</f>
        <v/>
      </c>
      <c r="I35" s="297"/>
      <c r="J35" s="296" t="str">
        <f>IF(('Cage 32'!E14+'Cage 32'!G14)='Cage 32'!I8,"",'Cage 32'!D15)</f>
        <v/>
      </c>
      <c r="K35" s="298" t="str">
        <f>IF(('Cage 32'!E14+'Cage 32'!G14)='Cage 32'!I8,"",'Cage 32'!G15)</f>
        <v/>
      </c>
      <c r="L35" s="236"/>
      <c r="M35" s="152"/>
      <c r="N35" s="152"/>
      <c r="O35" s="150"/>
    </row>
    <row r="36" spans="1:15" ht="13.05" customHeight="1" x14ac:dyDescent="0.3">
      <c r="A36" s="152"/>
      <c r="B36" s="152"/>
      <c r="C36" s="294">
        <v>33</v>
      </c>
      <c r="D36" s="295">
        <v>1</v>
      </c>
      <c r="E36" s="296" t="str">
        <f>IF(ISBLANK('Cage 33'!$D$7),"",'Cage 33'!$D$7)</f>
        <v/>
      </c>
      <c r="F36" s="296" t="str">
        <f>IFERROR('Cage 33'!$D$8,"")</f>
        <v/>
      </c>
      <c r="G36" s="296" t="str">
        <f>IF('Cage 33'!$E$10="","",MIN('Cage 33'!$E$10,'Cage 33'!$H$10))</f>
        <v/>
      </c>
      <c r="H36" s="296" t="str">
        <f>IFERROR(IF(('Cage 33'!E9+'Cage 33'!G9+'Cage 33'!I9+'Cage 33'!E14)='Cage 33'!G8,"",MAX('Cage 33'!H10+6,'Cage 33'!E10+6)),"")</f>
        <v/>
      </c>
      <c r="I36" s="297"/>
      <c r="J36" s="296" t="str">
        <f>IF(('Cage 33'!E14+'Cage 33'!G14)='Cage 33'!I8,"",'Cage 33'!D15)</f>
        <v/>
      </c>
      <c r="K36" s="298" t="str">
        <f>IF(('Cage 33'!E14+'Cage 33'!G14)='Cage 33'!I8,"",'Cage 33'!G15)</f>
        <v/>
      </c>
      <c r="L36" s="236"/>
      <c r="M36" s="152"/>
      <c r="N36" s="152"/>
      <c r="O36" s="150"/>
    </row>
    <row r="37" spans="1:15" ht="13.05" customHeight="1" x14ac:dyDescent="0.3">
      <c r="A37" s="152"/>
      <c r="B37" s="152"/>
      <c r="C37" s="294">
        <v>34</v>
      </c>
      <c r="D37" s="295">
        <v>1</v>
      </c>
      <c r="E37" s="296" t="str">
        <f>IF(ISBLANK('Cage 34'!$D$7),"",'Cage 34'!$D$7)</f>
        <v/>
      </c>
      <c r="F37" s="296" t="str">
        <f>IFERROR('Cage 34'!$D$8,"")</f>
        <v/>
      </c>
      <c r="G37" s="296" t="str">
        <f>IF('Cage 34'!$E$10="","",MIN('Cage 34'!$E$10,'Cage 34'!$H$10))</f>
        <v/>
      </c>
      <c r="H37" s="296" t="str">
        <f>IFERROR(IF(('Cage 34'!E9+'Cage 34'!G9+'Cage 34'!I9+'Cage 34'!E14)='Cage 34'!G8,"",MAX('Cage 34'!H10+6,'Cage 34'!E10+6)),"")</f>
        <v/>
      </c>
      <c r="I37" s="297"/>
      <c r="J37" s="296" t="str">
        <f>IF(('Cage 34'!E14+'Cage 34'!G14)='Cage 34'!I8,"",'Cage 34'!D15)</f>
        <v/>
      </c>
      <c r="K37" s="298" t="str">
        <f>IF(('Cage 34'!E14+'Cage 34'!G14)='Cage 34'!I8,"",'Cage 34'!G15)</f>
        <v/>
      </c>
      <c r="L37" s="236"/>
      <c r="M37" s="152"/>
      <c r="N37" s="152"/>
      <c r="O37" s="150"/>
    </row>
    <row r="38" spans="1:15" ht="13.05" customHeight="1" x14ac:dyDescent="0.3">
      <c r="A38" s="152"/>
      <c r="B38" s="152"/>
      <c r="C38" s="299">
        <v>35</v>
      </c>
      <c r="D38" s="300">
        <v>1</v>
      </c>
      <c r="E38" s="296" t="str">
        <f>IF(ISBLANK('Cage 35'!$D$7),"",'Cage 35'!$D$7)</f>
        <v/>
      </c>
      <c r="F38" s="301" t="str">
        <f>IFERROR('Cage 35'!$D$8,"")</f>
        <v/>
      </c>
      <c r="G38" s="301" t="str">
        <f>IF('Cage 35'!$E$10="","",MIN('Cage 35'!$E$10,'Cage 35'!$H$10))</f>
        <v/>
      </c>
      <c r="H38" s="301" t="str">
        <f>IFERROR(IF(('Cage 35'!E9+'Cage 35'!G9+'Cage 35'!I9+'Cage 35'!E14)='Cage 35'!G8,"",MAX('Cage 35'!H10+6,'Cage 35'!E10+6)),"")</f>
        <v/>
      </c>
      <c r="I38" s="297"/>
      <c r="J38" s="301" t="str">
        <f>IF(('Cage 35'!E14+'Cage 35'!G14)='Cage 35'!I8,"",'Cage 35'!D15)</f>
        <v/>
      </c>
      <c r="K38" s="302" t="str">
        <f>IF(('Cage 35'!E14+'Cage 35'!G14)='Cage 35'!I8,"",'Cage 35'!G15)</f>
        <v/>
      </c>
      <c r="L38" s="236"/>
      <c r="M38" s="152"/>
      <c r="N38" s="152"/>
      <c r="O38" s="150"/>
    </row>
    <row r="39" spans="1:15" ht="13.05" customHeight="1" x14ac:dyDescent="0.3">
      <c r="A39" s="152"/>
      <c r="B39" s="152"/>
      <c r="C39" s="303">
        <v>36</v>
      </c>
      <c r="D39" s="295">
        <v>1</v>
      </c>
      <c r="E39" s="296" t="str">
        <f>IF(ISBLANK('Cage 36'!$D$7),"",'Cage 36'!$D$7)</f>
        <v/>
      </c>
      <c r="F39" s="296" t="str">
        <f>IFERROR('Cage 36'!$D$8,"")</f>
        <v/>
      </c>
      <c r="G39" s="296" t="str">
        <f>IF('Cage 36'!$E$10="","",MIN('Cage 36'!$E$10,'Cage 36'!$H$10))</f>
        <v/>
      </c>
      <c r="H39" s="296" t="str">
        <f>IFERROR(IF(('Cage 36'!E9+'Cage 36'!G9+'Cage 36'!I9+'Cage 36'!E14)='Cage 36'!G8,"",MAX('Cage 36'!H10+6,'Cage 36'!E10+6)),"")</f>
        <v/>
      </c>
      <c r="I39" s="297"/>
      <c r="J39" s="301" t="str">
        <f>IF(('Cage 36'!E14+'Cage 36'!G14)='Cage 36'!I8,"",'Cage 36'!D15)</f>
        <v/>
      </c>
      <c r="K39" s="302" t="str">
        <f>IF(('Cage 36'!E14+'Cage 36'!G14)='Cage 36'!I8,"",'Cage 36'!G15)</f>
        <v/>
      </c>
      <c r="L39" s="236"/>
      <c r="M39" s="152"/>
      <c r="N39" s="152"/>
      <c r="O39" s="150"/>
    </row>
    <row r="40" spans="1:15" ht="13.05" customHeight="1" thickBot="1" x14ac:dyDescent="0.35">
      <c r="A40" s="152"/>
      <c r="B40" s="152"/>
      <c r="C40" s="304">
        <v>37</v>
      </c>
      <c r="D40" s="305">
        <v>1</v>
      </c>
      <c r="E40" s="306" t="str">
        <f>IF(ISBLANK('Cage 37'!$D$7),"",'Cage 37'!$D$7)</f>
        <v/>
      </c>
      <c r="F40" s="306" t="str">
        <f>IFERROR('Cage 37'!$D$8,"")</f>
        <v/>
      </c>
      <c r="G40" s="307" t="str">
        <f>IF('Cage 37'!$E$10="","",MIN('Cage 37'!$E$10,'Cage 37'!$H$10))</f>
        <v/>
      </c>
      <c r="H40" s="307" t="str">
        <f>IFERROR(IF(('Cage 37'!E9+'Cage 37'!G9+'Cage 37'!I9+'Cage 37'!E14)='Cage 37'!G8,"",MAX('Cage 37'!H10+6,'Cage 37'!E10+6)),"")</f>
        <v/>
      </c>
      <c r="I40" s="308"/>
      <c r="J40" s="307" t="str">
        <f>IF(('Cage 37'!E14+'Cage 37'!G14)='Cage 37'!I8,"",'Cage 37'!D15)</f>
        <v/>
      </c>
      <c r="K40" s="309" t="str">
        <f>IF(('Cage 37'!E14+'Cage 37'!G14)='Cage 37'!I8,"",'Cage 37'!G15)</f>
        <v/>
      </c>
      <c r="L40" s="238"/>
      <c r="M40" s="152"/>
      <c r="N40" s="152"/>
      <c r="O40" s="150"/>
    </row>
    <row r="41" spans="1:15" ht="12.6" customHeight="1" thickTop="1" x14ac:dyDescent="0.3">
      <c r="A41" s="149"/>
      <c r="B41" s="149"/>
      <c r="C41" s="287">
        <v>1</v>
      </c>
      <c r="D41" s="288">
        <v>2</v>
      </c>
      <c r="E41" s="289" t="str">
        <f>IF(ISBLANK('Cage 1'!$D$19),"",'Cage 1'!$D$19)</f>
        <v/>
      </c>
      <c r="F41" s="291" t="str">
        <f>IFERROR('Cage 1'!$D$20,"")</f>
        <v/>
      </c>
      <c r="G41" s="291" t="str">
        <f>IF('Cage 1'!$E$22="","",MIN('Cage 1'!$E$22,'Cage 1'!$H$22))</f>
        <v/>
      </c>
      <c r="H41" s="291" t="str">
        <f>IFERROR(IF(('Cage 1'!E21+'Cage 1'!G21+'Cage 1'!I21+'Cage 1'!E26)='Cage 1'!G20,"",MAX('Cage 1'!H22+6,'Cage 1'!E22+6)),"")</f>
        <v/>
      </c>
      <c r="I41" s="291">
        <f ca="1">IFERROR(IF('Cage 1'!I16=MAX('Cage 1'!I16:I17),'Cage 1'!I16,MIN('Cage 1'!I16:I17)),"")</f>
        <v>0</v>
      </c>
      <c r="J41" s="291" t="str">
        <f>IF(('Cage 1'!E26+'Cage 1'!G26)='Cage 1'!I20,"",'Cage 1'!D27)</f>
        <v/>
      </c>
      <c r="K41" s="293" t="str">
        <f>IF(('Cage 1'!E26+'Cage 1'!G26)='Cage 1'!I20,"",'Cage 1'!G27)</f>
        <v/>
      </c>
      <c r="L41" s="237"/>
      <c r="M41" s="151"/>
      <c r="N41" s="151"/>
      <c r="O41" s="150"/>
    </row>
    <row r="42" spans="1:15" ht="13.05" customHeight="1" x14ac:dyDescent="0.3">
      <c r="A42" s="150"/>
      <c r="B42" s="150"/>
      <c r="C42" s="294">
        <v>2</v>
      </c>
      <c r="D42" s="295">
        <v>2</v>
      </c>
      <c r="E42" s="296" t="str">
        <f>IF(ISBLANK('Cage 2'!$D$19),"",'Cage 2'!$D$19)</f>
        <v/>
      </c>
      <c r="F42" s="296" t="str">
        <f>IFERROR('Cage 2'!$D$20,"")</f>
        <v/>
      </c>
      <c r="G42" s="296" t="str">
        <f>IF('Cage 2'!$E$22="","",MIN('Cage 2'!$E$22,'Cage 2'!$H$22))</f>
        <v/>
      </c>
      <c r="H42" s="296" t="str">
        <f>IFERROR(IF(('Cage 2'!E21+'Cage 2'!G21+'Cage 2'!I21+'Cage 2'!E26)='Cage 2'!G20,"",MAX('Cage 2'!H22+6,'Cage 2'!E22+6)),"")</f>
        <v/>
      </c>
      <c r="I42" s="296">
        <f ca="1">IFERROR(IF('Cage 2'!I16=MAX('Cage 2'!I16:I17),'Cage 2'!I16,MIN('Cage 2'!I16:I17)),"")</f>
        <v>0</v>
      </c>
      <c r="J42" s="296" t="str">
        <f>IF(('Cage 2'!E26+'Cage 2'!G26)='Cage 2'!I20,"",'Cage 2'!D27)</f>
        <v/>
      </c>
      <c r="K42" s="298" t="str">
        <f>IF(('Cage 2'!E26+'Cage 2'!G26)='Cage 2'!I20,"",'Cage 2'!G27)</f>
        <v/>
      </c>
      <c r="L42" s="236"/>
      <c r="M42" s="150"/>
      <c r="N42" s="150"/>
      <c r="O42" s="150"/>
    </row>
    <row r="43" spans="1:15" ht="13.05" customHeight="1" x14ac:dyDescent="0.3">
      <c r="A43" s="150"/>
      <c r="B43" s="150"/>
      <c r="C43" s="294">
        <v>3</v>
      </c>
      <c r="D43" s="295">
        <v>2</v>
      </c>
      <c r="E43" s="290" t="str">
        <f>IF(ISBLANK('Cage 3'!$D$19),"",'Cage 3'!$D$19)</f>
        <v/>
      </c>
      <c r="F43" s="296" t="str">
        <f>IFERROR('Cage 3'!$D$20,"")</f>
        <v/>
      </c>
      <c r="G43" s="296" t="str">
        <f>IF('Cage 3'!$E$22="","",MIN('Cage 3'!$E$22,'Cage 3'!$H$22))</f>
        <v/>
      </c>
      <c r="H43" s="296" t="str">
        <f>IFERROR(IF(('Cage 3'!E21+'Cage 3'!G21+'Cage 3'!I21+'Cage 3'!E26)='Cage 3'!G20,"",MAX('Cage 3'!H22+6,'Cage 3'!E22+6)),"")</f>
        <v/>
      </c>
      <c r="I43" s="296">
        <f ca="1">IFERROR(IF('Cage 3'!I16=MAX('Cage 3'!I16:I17),'Cage 3'!I16,MIN('Cage 3'!I16:I17)),"")</f>
        <v>0</v>
      </c>
      <c r="J43" s="296" t="str">
        <f>IF(('Cage 3'!E26+'Cage 3'!G26)='Cage 3'!I20,"",'Cage 3'!D27)</f>
        <v/>
      </c>
      <c r="K43" s="298" t="str">
        <f>IF(('Cage 3'!E26+'Cage 3'!G26)='Cage 3'!I20,"",'Cage 3'!G27)</f>
        <v/>
      </c>
      <c r="L43" s="236"/>
      <c r="M43" s="150"/>
      <c r="N43" s="150"/>
      <c r="O43" s="150"/>
    </row>
    <row r="44" spans="1:15" ht="13.05" customHeight="1" x14ac:dyDescent="0.3">
      <c r="A44" s="150"/>
      <c r="B44" s="150"/>
      <c r="C44" s="294">
        <v>4</v>
      </c>
      <c r="D44" s="295">
        <v>2</v>
      </c>
      <c r="E44" s="296" t="str">
        <f>IF(ISBLANK('Cage 4'!$D$19),"",'Cage 4'!$D$19)</f>
        <v/>
      </c>
      <c r="F44" s="296" t="str">
        <f>IFERROR('Cage 4'!$D$20,"")</f>
        <v/>
      </c>
      <c r="G44" s="296" t="str">
        <f>IF('Cage 4'!$E$22="","",MIN('Cage 4'!$E$22,'Cage 4'!$H$22))</f>
        <v/>
      </c>
      <c r="H44" s="296" t="str">
        <f>IFERROR(IF(('Cage 4'!E21+'Cage 4'!G21+'Cage 4'!I21+'Cage 4'!E26)='Cage 4'!G20,"",MAX('Cage 4'!H22+6,'Cage 4'!E22+6)),"")</f>
        <v/>
      </c>
      <c r="I44" s="296">
        <f ca="1">IFERROR(IF('Cage 4'!I16=MAX('Cage 4'!I16:I17),'Cage 4'!I16,MIN('Cage 4'!I16:I17)),"")</f>
        <v>0</v>
      </c>
      <c r="J44" s="296" t="str">
        <f>IF(('Cage 4'!E26+'Cage 4'!G26)='Cage 4'!I20,"",'Cage 4'!D27)</f>
        <v/>
      </c>
      <c r="K44" s="298" t="str">
        <f>IF(('Cage 4'!E26+'Cage 4'!G26)='Cage 4'!I20,"",'Cage 4'!G27)</f>
        <v/>
      </c>
      <c r="L44" s="236"/>
      <c r="M44" s="150"/>
      <c r="N44" s="150"/>
      <c r="O44" s="150"/>
    </row>
    <row r="45" spans="1:15" ht="13.05" customHeight="1" x14ac:dyDescent="0.3">
      <c r="A45" s="150"/>
      <c r="B45" s="150"/>
      <c r="C45" s="294">
        <v>5</v>
      </c>
      <c r="D45" s="295">
        <v>2</v>
      </c>
      <c r="E45" s="296" t="str">
        <f>IF(ISBLANK('Cage 5'!$D$19),"",'Cage 5'!$D$19)</f>
        <v/>
      </c>
      <c r="F45" s="296" t="str">
        <f>IFERROR('Cage 5'!$D$20,"")</f>
        <v/>
      </c>
      <c r="G45" s="296" t="str">
        <f>IF('Cage 5'!$E$22="","",MIN('Cage 5'!$E$22,'Cage 5'!$H$22))</f>
        <v/>
      </c>
      <c r="H45" s="296" t="str">
        <f>IFERROR(IF(('Cage 5'!E21+'Cage 5'!G21+'Cage 5'!I21+'Cage 5'!E26)='Cage 5'!G20,"",MAX('Cage 5'!H22+6,'Cage 5'!E22+6)),"")</f>
        <v/>
      </c>
      <c r="I45" s="296">
        <f ca="1">IFERROR(IF('Cage 5'!I16=MAX('Cage 5'!I16:I17),'Cage 5'!I16,MIN('Cage 5'!I16:I17)),"")</f>
        <v>0</v>
      </c>
      <c r="J45" s="296" t="str">
        <f>IF(('Cage 5'!E26+'Cage 5'!G26)='Cage 5'!I20,"",'Cage 5'!D27)</f>
        <v/>
      </c>
      <c r="K45" s="298" t="str">
        <f>IF(('Cage 5'!E26+'Cage 5'!G26)='Cage 5'!I20,"",'Cage 5'!G27)</f>
        <v/>
      </c>
      <c r="L45" s="236"/>
      <c r="M45" s="150"/>
      <c r="N45" s="150"/>
      <c r="O45" s="150"/>
    </row>
    <row r="46" spans="1:15" ht="13.05" customHeight="1" x14ac:dyDescent="0.3">
      <c r="A46" s="150"/>
      <c r="B46" s="150"/>
      <c r="C46" s="294">
        <v>6</v>
      </c>
      <c r="D46" s="295">
        <v>2</v>
      </c>
      <c r="E46" s="296" t="str">
        <f>IF(ISBLANK('Cage 6'!$D$19),"",'Cage 6'!$D$19)</f>
        <v/>
      </c>
      <c r="F46" s="296" t="str">
        <f>IFERROR('Cage 6'!$D$20,"")</f>
        <v/>
      </c>
      <c r="G46" s="296" t="str">
        <f>IF('Cage 6'!$E$22="","",MIN('Cage 6'!$E$22,'Cage 6'!$H$22))</f>
        <v/>
      </c>
      <c r="H46" s="296" t="str">
        <f>IFERROR(IF(('Cage 6'!E21+'Cage 6'!G21+'Cage 6'!I21+'Cage 6'!E26)='Cage 6'!G20,"",MAX('Cage 6'!H22+6,'Cage 6'!E22+6)),"")</f>
        <v/>
      </c>
      <c r="I46" s="296">
        <f ca="1">IFERROR(IF('Cage 6'!I16=MAX('Cage 6'!I16:I17),'Cage 6'!I16,MIN('Cage 6'!I16:I17)),"")</f>
        <v>0</v>
      </c>
      <c r="J46" s="296" t="str">
        <f>IF(('Cage 6'!E26+'Cage 6'!G26)='Cage 6'!I20,"",'Cage 6'!D27)</f>
        <v/>
      </c>
      <c r="K46" s="298" t="str">
        <f>IF(('Cage 6'!E26+'Cage 6'!G26)='Cage 6'!I20,"",'Cage 6'!G27)</f>
        <v/>
      </c>
      <c r="L46" s="236"/>
      <c r="M46" s="150"/>
      <c r="N46" s="150"/>
      <c r="O46" s="150"/>
    </row>
    <row r="47" spans="1:15" ht="13.05" customHeight="1" x14ac:dyDescent="0.3">
      <c r="A47" s="150"/>
      <c r="B47" s="150"/>
      <c r="C47" s="294">
        <v>7</v>
      </c>
      <c r="D47" s="295">
        <v>2</v>
      </c>
      <c r="E47" s="296" t="str">
        <f>IF(ISBLANK('Cage 7'!$D$19),"",'Cage 7'!$D$19)</f>
        <v/>
      </c>
      <c r="F47" s="296" t="str">
        <f>IFERROR('Cage 7'!$D$20,"")</f>
        <v/>
      </c>
      <c r="G47" s="296" t="str">
        <f>IF('Cage 7'!$E$22="","",MIN('Cage 7'!$E$22,'Cage 7'!$H$22))</f>
        <v/>
      </c>
      <c r="H47" s="296" t="str">
        <f>IFERROR(IF(('Cage 7'!E21+'Cage 7'!G21+'Cage 7'!I21+'Cage 7'!E26)='Cage 7'!G20,"",MAX('Cage 7'!H22+6,'Cage 7'!E22+6)),"")</f>
        <v/>
      </c>
      <c r="I47" s="296">
        <f ca="1">IFERROR(IF('Cage 7'!I16=MAX('Cage 7'!I16:I17),'Cage 7'!I16,MIN('Cage 7'!I16:I17)),"")</f>
        <v>0</v>
      </c>
      <c r="J47" s="296" t="str">
        <f>IF(('Cage 7'!E26+'Cage 7'!G26)='Cage 7'!I20,"",'Cage 7'!D27)</f>
        <v/>
      </c>
      <c r="K47" s="298" t="str">
        <f>IF(('Cage 7'!E26+'Cage 7'!G26)='Cage 7'!I20,"",'Cage 7'!G27)</f>
        <v/>
      </c>
      <c r="L47" s="236"/>
      <c r="M47" s="150"/>
      <c r="N47" s="150"/>
      <c r="O47" s="150"/>
    </row>
    <row r="48" spans="1:15" ht="13.05" customHeight="1" x14ac:dyDescent="0.3">
      <c r="A48" s="150"/>
      <c r="B48" s="150"/>
      <c r="C48" s="294">
        <v>8</v>
      </c>
      <c r="D48" s="295">
        <v>2</v>
      </c>
      <c r="E48" s="296" t="str">
        <f>IF(ISBLANK('Cage 8'!$D$19),"",'Cage 8'!$D$19)</f>
        <v/>
      </c>
      <c r="F48" s="296" t="str">
        <f>IFERROR('Cage 8'!$D$20,"")</f>
        <v/>
      </c>
      <c r="G48" s="296" t="str">
        <f>IF('Cage 8'!$E$22="","",MIN('Cage 8'!$E$22,'Cage 8'!$H$22))</f>
        <v/>
      </c>
      <c r="H48" s="296" t="str">
        <f>IFERROR(IF(('Cage 8'!E21+'Cage 8'!G21+'Cage 8'!I21+'Cage 8'!E26)='Cage 8'!G20,"",MAX('Cage 8'!H22+6,'Cage 8'!E22+6)),"")</f>
        <v/>
      </c>
      <c r="I48" s="296">
        <f ca="1">IFERROR(IF('Cage 8'!I16=MAX('Cage 8'!I16:I17),'Cage 8'!I16,MIN('Cage 8'!I16:I17)),"")</f>
        <v>0</v>
      </c>
      <c r="J48" s="296" t="str">
        <f>IF(('Cage 8'!E26+'Cage 8'!G26)='Cage 8'!I20,"",'Cage 8'!D27)</f>
        <v/>
      </c>
      <c r="K48" s="298" t="str">
        <f>IF(('Cage 8'!E26+'Cage 8'!G26)='Cage 8'!I20,"",'Cage 8'!G27)</f>
        <v/>
      </c>
      <c r="L48" s="236"/>
      <c r="M48" s="150"/>
      <c r="N48" s="150"/>
      <c r="O48" s="150"/>
    </row>
    <row r="49" spans="1:15" ht="13.05" customHeight="1" x14ac:dyDescent="0.3">
      <c r="A49" s="150"/>
      <c r="B49" s="150"/>
      <c r="C49" s="294">
        <v>9</v>
      </c>
      <c r="D49" s="295">
        <v>2</v>
      </c>
      <c r="E49" s="296" t="str">
        <f>IF(ISBLANK('Cage 9'!$D$19),"",'Cage 9'!$D$19)</f>
        <v/>
      </c>
      <c r="F49" s="296" t="str">
        <f>IFERROR('Cage 9'!$D$20,"")</f>
        <v/>
      </c>
      <c r="G49" s="296" t="str">
        <f>IF('Cage 9'!$E$22="","",MIN('Cage 9'!$E$22,'Cage 9'!$H$22))</f>
        <v/>
      </c>
      <c r="H49" s="296" t="str">
        <f>IFERROR(IF(('Cage 9'!E21+'Cage 9'!G21+'Cage 9'!I21+'Cage 9'!E26)='Cage 9'!G20,"",MAX('Cage 9'!H22+6,'Cage 9'!E22+6)),"")</f>
        <v/>
      </c>
      <c r="I49" s="296">
        <f ca="1">IFERROR(IF('Cage 9'!I16=MAX('Cage 9'!I16:I17),'Cage 9'!I16,MIN('Cage 9'!I16:I17)),"")</f>
        <v>0</v>
      </c>
      <c r="J49" s="296" t="str">
        <f>IF(('Cage 9'!E26+'Cage 9'!G26)='Cage 9'!I20,"",'Cage 9'!D27)</f>
        <v/>
      </c>
      <c r="K49" s="298" t="str">
        <f>IF(('Cage 9'!E26+'Cage 9'!G26)='Cage 9'!I20,"",'Cage 9'!G27)</f>
        <v/>
      </c>
      <c r="L49" s="236"/>
      <c r="M49" s="150"/>
      <c r="N49" s="150"/>
      <c r="O49" s="150"/>
    </row>
    <row r="50" spans="1:15" ht="13.05" customHeight="1" x14ac:dyDescent="0.3">
      <c r="A50" s="150"/>
      <c r="B50" s="150"/>
      <c r="C50" s="303">
        <v>10</v>
      </c>
      <c r="D50" s="295">
        <v>2</v>
      </c>
      <c r="E50" s="296" t="str">
        <f>IF(ISBLANK('Cage 10'!$D$19),"",'Cage 10'!$D$19)</f>
        <v/>
      </c>
      <c r="F50" s="296" t="str">
        <f>IFERROR('Cage 10'!$D$20,"")</f>
        <v/>
      </c>
      <c r="G50" s="296" t="str">
        <f>IF('Cage 10'!$E$22="","",MIN('Cage 10'!$E$22,'Cage 10'!$H$22))</f>
        <v/>
      </c>
      <c r="H50" s="296" t="str">
        <f>IFERROR(IF(('Cage 10'!E21+'Cage 10'!G21+'Cage 10'!I21+'Cage 10'!E26)='Cage 10'!G20,"",MAX('Cage 10'!H22+6,'Cage 10'!E22+6)),"")</f>
        <v/>
      </c>
      <c r="I50" s="296">
        <f ca="1">IFERROR(IF('Cage 10'!I16=MAX('Cage 10'!I16:I17),'Cage 10'!I16,MIN('Cage 10'!I16:I17)),"")</f>
        <v>0</v>
      </c>
      <c r="J50" s="296" t="str">
        <f>IF(('Cage 10'!E26+'Cage 10'!G26)='Cage 10'!I20,"",'Cage 10'!D27)</f>
        <v/>
      </c>
      <c r="K50" s="298" t="str">
        <f>IF(('Cage 10'!E26+'Cage 10'!G26)='Cage 10'!I20,"",'Cage 10'!G27)</f>
        <v/>
      </c>
      <c r="L50" s="236"/>
      <c r="M50" s="150"/>
      <c r="N50" s="150"/>
      <c r="O50" s="150"/>
    </row>
    <row r="51" spans="1:15" ht="13.05" customHeight="1" x14ac:dyDescent="0.3">
      <c r="A51" s="150"/>
      <c r="B51" s="150"/>
      <c r="C51" s="294">
        <v>11</v>
      </c>
      <c r="D51" s="295">
        <v>2</v>
      </c>
      <c r="E51" s="296" t="str">
        <f>IF(ISBLANK('Cage 11'!$D$19),"",'Cage 11'!$D$19)</f>
        <v/>
      </c>
      <c r="F51" s="296" t="str">
        <f>IFERROR('Cage 11'!$D$20,"")</f>
        <v/>
      </c>
      <c r="G51" s="296" t="str">
        <f>IF('Cage 11'!$E$22="","",MIN('Cage 11'!$E$22,'Cage 11'!$H$22))</f>
        <v/>
      </c>
      <c r="H51" s="296" t="str">
        <f>IFERROR(IF(('Cage 11'!E21+'Cage 11'!G21+'Cage 11'!I21+'Cage 11'!E26)='Cage 11'!G20,"",MAX('Cage 11'!H22+6,'Cage 11'!E22+6)),"")</f>
        <v/>
      </c>
      <c r="I51" s="296">
        <f ca="1">IFERROR(IF('Cage 11'!I16=MAX('Cage 11'!I16:I17),'Cage 11'!I16,MIN('Cage 11'!I16:I17)),"")</f>
        <v>0</v>
      </c>
      <c r="J51" s="296" t="str">
        <f>IF(('Cage 11'!E26+'Cage 11'!G26)='Cage 11'!I20,"",'Cage 11'!D27)</f>
        <v/>
      </c>
      <c r="K51" s="298" t="str">
        <f>IF(('Cage 11'!E26+'Cage 11'!G26)='Cage 11'!I20,"",'Cage 11'!G27)</f>
        <v/>
      </c>
      <c r="L51" s="236"/>
      <c r="M51" s="150"/>
      <c r="N51" s="150"/>
      <c r="O51" s="150"/>
    </row>
    <row r="52" spans="1:15" ht="13.05" customHeight="1" x14ac:dyDescent="0.3">
      <c r="A52" s="150"/>
      <c r="B52" s="150"/>
      <c r="C52" s="294">
        <v>12</v>
      </c>
      <c r="D52" s="295">
        <v>2</v>
      </c>
      <c r="E52" s="296" t="str">
        <f>IF(ISBLANK('Cage 12'!$D$19),"",'Cage 12'!$D$19)</f>
        <v/>
      </c>
      <c r="F52" s="296" t="str">
        <f>IFERROR('Cage 12'!$D$20,"")</f>
        <v/>
      </c>
      <c r="G52" s="296" t="str">
        <f>IF('Cage 12'!$E$22="","",MIN('Cage 12'!$E$22,'Cage 12'!$H$22))</f>
        <v/>
      </c>
      <c r="H52" s="296" t="str">
        <f>IFERROR(IF(('Cage 12'!E21+'Cage 12'!G21+'Cage 12'!I21+'Cage 12'!E26)='Cage 12'!G20,"",MAX('Cage 12'!H22+6,'Cage 12'!E22+6)),"")</f>
        <v/>
      </c>
      <c r="I52" s="296">
        <f ca="1">IFERROR(IF('Cage 12'!I16=MAX('Cage 12'!I16:I17),'Cage 12'!I16,MIN('Cage 12'!I16:I17)),"")</f>
        <v>0</v>
      </c>
      <c r="J52" s="296" t="str">
        <f>IF(('Cage 12'!E26+'Cage 12'!G26)='Cage 12'!I20,"",'Cage 12'!D27)</f>
        <v/>
      </c>
      <c r="K52" s="298" t="str">
        <f>IF(('Cage 12'!E26+'Cage 12'!G26)='Cage 12'!I20,"",'Cage 12'!G27)</f>
        <v/>
      </c>
      <c r="L52" s="236"/>
      <c r="M52" s="150"/>
      <c r="N52" s="150"/>
      <c r="O52" s="150"/>
    </row>
    <row r="53" spans="1:15" ht="13.05" customHeight="1" x14ac:dyDescent="0.3">
      <c r="A53" s="150"/>
      <c r="B53" s="150"/>
      <c r="C53" s="294">
        <v>13</v>
      </c>
      <c r="D53" s="295">
        <v>2</v>
      </c>
      <c r="E53" s="296" t="str">
        <f>IF(ISBLANK('Cage 13'!$D$19),"",'Cage 13'!$D$19)</f>
        <v/>
      </c>
      <c r="F53" s="296" t="str">
        <f>IFERROR('Cage 13'!$D$20,"")</f>
        <v/>
      </c>
      <c r="G53" s="296" t="str">
        <f>IF('Cage 13'!$E$22="","",MIN('Cage 13'!$E$22,'Cage 13'!$H$22))</f>
        <v/>
      </c>
      <c r="H53" s="296" t="str">
        <f>IFERROR(IF(('Cage 13'!E21+'Cage 13'!G21+'Cage 13'!I21+'Cage 13'!E26)='Cage 13'!G20,"",MAX('Cage 13'!H22+6,'Cage 13'!E22+6)),"")</f>
        <v/>
      </c>
      <c r="I53" s="296">
        <f ca="1">IFERROR(IF('Cage 13'!I16=MAX('Cage 13'!I16:I17),'Cage 13'!I16,MIN('Cage 13'!I16:I17)),"")</f>
        <v>0</v>
      </c>
      <c r="J53" s="296" t="str">
        <f>IF(('Cage 13'!E26+'Cage 13'!G26)='Cage 13'!I20,"",'Cage 13'!D27)</f>
        <v/>
      </c>
      <c r="K53" s="298" t="str">
        <f>IF(('Cage 13'!E26+'Cage 13'!G26)='Cage 13'!I20,"",'Cage 13'!G27)</f>
        <v/>
      </c>
      <c r="L53" s="236"/>
      <c r="M53" s="150"/>
      <c r="N53" s="150"/>
      <c r="O53" s="150"/>
    </row>
    <row r="54" spans="1:15" ht="13.05" customHeight="1" x14ac:dyDescent="0.3">
      <c r="A54" s="150"/>
      <c r="B54" s="150"/>
      <c r="C54" s="310">
        <v>14</v>
      </c>
      <c r="D54" s="311">
        <v>2</v>
      </c>
      <c r="E54" s="296" t="str">
        <f>IF(ISBLANK('Cage 14'!$D$19),"",'Cage 14'!$D$19)</f>
        <v/>
      </c>
      <c r="F54" s="296" t="str">
        <f>IFERROR('Cage 14'!$D$20,"")</f>
        <v/>
      </c>
      <c r="G54" s="296" t="str">
        <f>IF('Cage 14'!$E$22="","",MIN('Cage 14'!$E$22,'Cage 14'!$H$22))</f>
        <v/>
      </c>
      <c r="H54" s="312" t="str">
        <f>IFERROR(IF(('Cage 14'!E21+'Cage 14'!G21+'Cage 14'!I21+'Cage 14'!E26)='Cage 14'!G20,"",MAX('Cage 14'!H22+6,'Cage 14'!E22+6)),"")</f>
        <v/>
      </c>
      <c r="I54" s="296">
        <f ca="1">IFERROR(IF('Cage 14'!I16=MAX('Cage 14'!I16:I17),'Cage 14'!I16,MIN('Cage 14'!I16:I17)),"")</f>
        <v>0</v>
      </c>
      <c r="J54" s="296" t="str">
        <f>IF(('Cage 14'!E26+'Cage 14'!G26)='Cage 14'!I20,"",'Cage 14'!D27)</f>
        <v/>
      </c>
      <c r="K54" s="298" t="str">
        <f>IF(('Cage 14'!E26+'Cage 14'!G26)='Cage 14'!I20,"",'Cage 14'!G27)</f>
        <v/>
      </c>
      <c r="L54" s="236"/>
      <c r="M54" s="150"/>
      <c r="N54" s="150"/>
      <c r="O54" s="150"/>
    </row>
    <row r="55" spans="1:15" ht="13.05" customHeight="1" x14ac:dyDescent="0.3">
      <c r="A55" s="150"/>
      <c r="B55" s="150"/>
      <c r="C55" s="294">
        <v>15</v>
      </c>
      <c r="D55" s="295">
        <v>2</v>
      </c>
      <c r="E55" s="296" t="str">
        <f>IF(ISBLANK('Cage 15'!$D$19),"",'Cage 15'!$D$19)</f>
        <v/>
      </c>
      <c r="F55" s="296" t="str">
        <f>IFERROR('Cage 15'!$D$20,"")</f>
        <v/>
      </c>
      <c r="G55" s="296" t="str">
        <f>IF('Cage 15'!$E$22="","",MIN('Cage 15'!$E$22,'Cage 15'!$H$22))</f>
        <v/>
      </c>
      <c r="H55" s="296" t="str">
        <f>IFERROR(IF(('Cage 15'!E21+'Cage 15'!G21+'Cage 15'!I21+'Cage 15'!E26)='Cage 15'!G20,"",MAX('Cage 15'!H22+6,'Cage 15'!E22+6)),"")</f>
        <v/>
      </c>
      <c r="I55" s="296">
        <f ca="1">IFERROR(IF('Cage 15'!I16=MAX('Cage 15'!I16:I17),'Cage 15'!I16,MIN('Cage 15'!I16:I17)),"")</f>
        <v>0</v>
      </c>
      <c r="J55" s="296" t="str">
        <f>IF(('Cage 15'!E26+'Cage 15'!G26)='Cage 15'!I20,"",'Cage 15'!D27)</f>
        <v/>
      </c>
      <c r="K55" s="298" t="str">
        <f>IF(('Cage 15'!E26+'Cage 15'!G26)='Cage 15'!I20,"",'Cage 15'!G27)</f>
        <v/>
      </c>
      <c r="L55" s="236"/>
      <c r="M55" s="150"/>
      <c r="N55" s="150"/>
      <c r="O55" s="150"/>
    </row>
    <row r="56" spans="1:15" ht="13.05" customHeight="1" x14ac:dyDescent="0.3">
      <c r="A56" s="150"/>
      <c r="B56" s="150"/>
      <c r="C56" s="294">
        <v>16</v>
      </c>
      <c r="D56" s="295">
        <v>2</v>
      </c>
      <c r="E56" s="296" t="str">
        <f>IF(ISBLANK('Cage 16'!$D$19),"",'Cage 16'!$D$19)</f>
        <v/>
      </c>
      <c r="F56" s="296" t="str">
        <f>IFERROR('Cage 16'!$D$20,"")</f>
        <v/>
      </c>
      <c r="G56" s="296" t="str">
        <f>IF('Cage 16'!$E$22="","",MIN('Cage 16'!$E$22,'Cage 16'!$H$22))</f>
        <v/>
      </c>
      <c r="H56" s="296" t="str">
        <f>IFERROR(IF(('Cage 16'!E21+'Cage 16'!G21+'Cage 16'!I21+'Cage 16'!E26)='Cage 16'!G20,"",MAX('Cage 16'!H22+6,'Cage 16'!E22+6)),"")</f>
        <v/>
      </c>
      <c r="I56" s="296">
        <f ca="1">IFERROR(IF('Cage 16'!I16=MAX('Cage 16'!I16:I17),'Cage 16'!I16,MIN('Cage 16'!I16:I17)),"")</f>
        <v>0</v>
      </c>
      <c r="J56" s="296" t="str">
        <f>IF(('Cage 16'!E26+'Cage 16'!G26)='Cage 16'!I20,"",'Cage 16'!D27)</f>
        <v/>
      </c>
      <c r="K56" s="298" t="str">
        <f>IF(('Cage 16'!E26+'Cage 16'!G26)='Cage 16'!I20,"",'Cage 16'!G27)</f>
        <v/>
      </c>
      <c r="L56" s="236"/>
      <c r="M56" s="150"/>
      <c r="N56" s="150"/>
      <c r="O56" s="150"/>
    </row>
    <row r="57" spans="1:15" ht="13.05" customHeight="1" x14ac:dyDescent="0.3">
      <c r="A57" s="150"/>
      <c r="B57" s="150"/>
      <c r="C57" s="294">
        <v>17</v>
      </c>
      <c r="D57" s="311">
        <v>2</v>
      </c>
      <c r="E57" s="296" t="str">
        <f>IF(ISBLANK('Cage 17'!$D$19),"",'Cage 17'!$D$19)</f>
        <v/>
      </c>
      <c r="F57" s="296" t="str">
        <f>IFERROR('Cage 17'!$D$20,"")</f>
        <v/>
      </c>
      <c r="G57" s="296" t="str">
        <f>IF('Cage 17'!$E$22="","",MIN('Cage 17'!$E$22,'Cage 17'!$H$22))</f>
        <v/>
      </c>
      <c r="H57" s="296" t="str">
        <f>IFERROR(IF(('Cage 17'!E21+'Cage 17'!G21+'Cage 17'!I21+'Cage 17'!E26)='Cage 17'!G20,"",MAX('Cage 17'!H22+6,'Cage 17'!E22+6)),"")</f>
        <v/>
      </c>
      <c r="I57" s="296">
        <f ca="1">IFERROR(IF('Cage 17'!I16=MAX('Cage 17'!I16:I17),'Cage 17'!I16,MIN('Cage 17'!I16:I17)),"")</f>
        <v>0</v>
      </c>
      <c r="J57" s="296" t="str">
        <f>IF(('Cage 17'!E26+'Cage 17'!G26)='Cage 17'!I20,"",'Cage 17'!D27)</f>
        <v/>
      </c>
      <c r="K57" s="298" t="str">
        <f>IF(('Cage 17'!E26+'Cage 17'!G26)='Cage 17'!I20,"",'Cage 17'!G27)</f>
        <v/>
      </c>
      <c r="L57" s="236"/>
      <c r="M57" s="150"/>
      <c r="N57" s="150"/>
      <c r="O57" s="150"/>
    </row>
    <row r="58" spans="1:15" ht="13.05" customHeight="1" x14ac:dyDescent="0.3">
      <c r="A58" s="150"/>
      <c r="B58" s="150"/>
      <c r="C58" s="294">
        <v>18</v>
      </c>
      <c r="D58" s="295">
        <v>2</v>
      </c>
      <c r="E58" s="296" t="str">
        <f>IF(ISBLANK('Cage 18'!$D$19),"",'Cage 18'!$D$19)</f>
        <v/>
      </c>
      <c r="F58" s="296" t="str">
        <f>IFERROR('Cage 18'!$D$20,"")</f>
        <v/>
      </c>
      <c r="G58" s="296" t="str">
        <f>IF('Cage 18'!$E$22="","",MIN('Cage 18'!$E$22,'Cage 18'!$H$22))</f>
        <v/>
      </c>
      <c r="H58" s="296" t="str">
        <f>IFERROR(IF(('Cage 18'!E21+'Cage 18'!G21+'Cage 18'!I21+'Cage 18'!E26)='Cage 18'!G20,"",MAX('Cage 18'!H22+6,'Cage 18'!E22+6)),"")</f>
        <v/>
      </c>
      <c r="I58" s="296">
        <f ca="1">IFERROR(IF('Cage 18'!I16=MAX('Cage 18'!I16:I17),'Cage 18'!I16,MIN('Cage 18'!I16:I17)),"")</f>
        <v>0</v>
      </c>
      <c r="J58" s="296" t="str">
        <f>IF(('Cage 18'!E26+'Cage 18'!G26)='Cage 18'!I20,"",'Cage 18'!D27)</f>
        <v/>
      </c>
      <c r="K58" s="298" t="str">
        <f>IF(('Cage 18'!E26+'Cage 18'!G26)='Cage 18'!I20,"",'Cage 18'!G27)</f>
        <v/>
      </c>
      <c r="L58" s="236"/>
      <c r="M58" s="150"/>
      <c r="N58" s="150"/>
      <c r="O58" s="150"/>
    </row>
    <row r="59" spans="1:15" ht="13.05" customHeight="1" x14ac:dyDescent="0.3">
      <c r="A59" s="150"/>
      <c r="B59" s="150"/>
      <c r="C59" s="313" t="s">
        <v>101</v>
      </c>
      <c r="D59" s="311">
        <v>2</v>
      </c>
      <c r="E59" s="296" t="str">
        <f>IF(ISBLANK('Cage 19'!$D$19),"",'Cage 19'!$D$19)</f>
        <v/>
      </c>
      <c r="F59" s="296" t="str">
        <f>IFERROR('Cage 19'!$D$20,"")</f>
        <v/>
      </c>
      <c r="G59" s="296" t="str">
        <f>IF('Cage 19'!$E$22="","",MIN('Cage 19'!$E$22,'Cage 19'!$H$22))</f>
        <v/>
      </c>
      <c r="H59" s="312" t="str">
        <f>IFERROR(IF(('Cage 19'!E21+'Cage 19'!G21+'Cage 19'!I21+'Cage 19'!E26)='Cage 19'!G20,"",MAX('Cage 19'!H22+6,'Cage 19'!E22+6)),"")</f>
        <v/>
      </c>
      <c r="I59" s="296">
        <f ca="1">IFERROR(IF('Cage 19'!I16=MAX('Cage 19'!I16:I17),'Cage 19'!I16,MIN('Cage 19'!I16:I17)),"")</f>
        <v>0</v>
      </c>
      <c r="J59" s="296" t="str">
        <f>IF(('Cage 19'!E26+'Cage 19'!G26)='Cage 19'!I20,"",'Cage 19'!D27)</f>
        <v/>
      </c>
      <c r="K59" s="298" t="str">
        <f>IF(('Cage 19'!E26+'Cage 19'!G26)='Cage 19'!I20,"",'Cage 19'!G27)</f>
        <v/>
      </c>
      <c r="L59" s="236"/>
      <c r="M59" s="150"/>
      <c r="N59" s="150"/>
      <c r="O59" s="150"/>
    </row>
    <row r="60" spans="1:15" ht="13.05" customHeight="1" x14ac:dyDescent="0.3">
      <c r="A60" s="150"/>
      <c r="B60" s="150"/>
      <c r="C60" s="294">
        <v>20</v>
      </c>
      <c r="D60" s="295">
        <v>2</v>
      </c>
      <c r="E60" s="296" t="str">
        <f>IF(ISBLANK('Cage 20'!$D$19),"",'Cage 20'!$D$19)</f>
        <v/>
      </c>
      <c r="F60" s="296" t="str">
        <f>IFERROR('Cage 20'!$D$20,"")</f>
        <v/>
      </c>
      <c r="G60" s="296" t="str">
        <f>IF('Cage 20'!$E$22="","",MIN('Cage 20'!$E$22,'Cage 20'!$H$22))</f>
        <v/>
      </c>
      <c r="H60" s="296" t="str">
        <f>IFERROR(IF(('Cage 20'!E21+'Cage 20'!G21+'Cage 20'!I21+'Cage 20'!E26)='Cage 20'!G20,"",MAX('Cage 20'!H22+6,'Cage 20'!E22+6)),"")</f>
        <v/>
      </c>
      <c r="I60" s="296">
        <f ca="1">IFERROR(IF('Cage 20'!I16=MAX('Cage 20'!I16:I17),'Cage 20'!I16,MIN('Cage 20'!I16:I17)),"")</f>
        <v>0</v>
      </c>
      <c r="J60" s="296" t="str">
        <f>IF(('Cage 20'!E26+'Cage 20'!G26)='Cage 20'!I20,"",'Cage 20'!D27)</f>
        <v/>
      </c>
      <c r="K60" s="298" t="str">
        <f>IF(('Cage 20'!E26+'Cage 20'!G26)='Cage 20'!I20,"",'Cage 20'!G27)</f>
        <v/>
      </c>
      <c r="L60" s="236"/>
      <c r="M60" s="150"/>
      <c r="N60" s="150"/>
      <c r="O60" s="150"/>
    </row>
    <row r="61" spans="1:15" ht="13.05" customHeight="1" x14ac:dyDescent="0.3">
      <c r="A61" s="150"/>
      <c r="B61" s="150"/>
      <c r="C61" s="294">
        <v>21</v>
      </c>
      <c r="D61" s="295">
        <v>2</v>
      </c>
      <c r="E61" s="296" t="str">
        <f>IF(ISBLANK('Cage 21'!$D$19),"",'Cage 21'!$D$19)</f>
        <v/>
      </c>
      <c r="F61" s="296" t="str">
        <f>IFERROR('Cage 21'!$D$20,"")</f>
        <v/>
      </c>
      <c r="G61" s="296" t="str">
        <f>IF('Cage 21'!$E$22="","",MIN('Cage 21'!$E$22,'Cage 21'!$H$22))</f>
        <v/>
      </c>
      <c r="H61" s="296" t="str">
        <f>IFERROR(IF(('Cage 21'!E21+'Cage 21'!G21+'Cage 21'!I21+'Cage 21'!E26)='Cage 21'!G20,"",MAX('Cage 21'!H22+6,'Cage 21'!E22+6)),"")</f>
        <v/>
      </c>
      <c r="I61" s="296">
        <f ca="1">IFERROR(IF('Cage 21'!I16=MAX('Cage 21'!I16:I17),'Cage 21'!I16,MIN('Cage 21'!I16:I17)),"")</f>
        <v>0</v>
      </c>
      <c r="J61" s="296" t="str">
        <f>IF(('Cage 21'!E26+'Cage 21'!G26)='Cage 21'!I20,"",'Cage 21'!D27)</f>
        <v/>
      </c>
      <c r="K61" s="298" t="str">
        <f>IF(('Cage 21'!E26+'Cage 21'!G26)='Cage 21'!I20,"",'Cage 21'!G27)</f>
        <v/>
      </c>
      <c r="L61" s="236"/>
      <c r="M61" s="150"/>
      <c r="N61" s="150"/>
      <c r="O61" s="150"/>
    </row>
    <row r="62" spans="1:15" ht="13.05" customHeight="1" x14ac:dyDescent="0.3">
      <c r="A62" s="150"/>
      <c r="B62" s="150"/>
      <c r="C62" s="294">
        <v>22</v>
      </c>
      <c r="D62" s="295">
        <v>2</v>
      </c>
      <c r="E62" s="296" t="str">
        <f>IF(ISBLANK('Cage 22'!$D$19),"",'Cage 22'!$D$19)</f>
        <v/>
      </c>
      <c r="F62" s="296" t="str">
        <f>IFERROR('Cage 22'!$D$20,"")</f>
        <v/>
      </c>
      <c r="G62" s="296" t="str">
        <f>IF('Cage 22'!$E$22="","",MIN('Cage 22'!$E$22,'Cage 22'!$H$22))</f>
        <v/>
      </c>
      <c r="H62" s="296" t="str">
        <f>IFERROR(IF(('Cage 22'!E21+'Cage 22'!G21+'Cage 22'!I21+'Cage 22'!E26)='Cage 22'!G20,"",MAX('Cage 22'!H22+6,'Cage 22'!E22+6)),"")</f>
        <v/>
      </c>
      <c r="I62" s="296">
        <f ca="1">IFERROR(IF('Cage 22'!I16=MAX('Cage 22'!I16:I17),'Cage 22'!I16,MIN('Cage 22'!I16:I17)),"")</f>
        <v>0</v>
      </c>
      <c r="J62" s="296" t="str">
        <f>IF(('Cage 22'!E26+'Cage 22'!G26)='Cage 22'!I20,"",'Cage 22'!D27)</f>
        <v/>
      </c>
      <c r="K62" s="298" t="str">
        <f>IF(('Cage 22'!E26+'Cage 22'!G26)='Cage 22'!I20,"",'Cage 22'!G27)</f>
        <v/>
      </c>
      <c r="L62" s="236"/>
      <c r="M62" s="150"/>
      <c r="N62" s="150"/>
      <c r="O62" s="150"/>
    </row>
    <row r="63" spans="1:15" ht="13.05" customHeight="1" x14ac:dyDescent="0.3">
      <c r="A63" s="150"/>
      <c r="B63" s="150"/>
      <c r="C63" s="294">
        <v>23</v>
      </c>
      <c r="D63" s="295">
        <v>2</v>
      </c>
      <c r="E63" s="296" t="str">
        <f>IF(ISBLANK('Cage 23'!$D$19),"",'Cage 23'!$D$19)</f>
        <v/>
      </c>
      <c r="F63" s="296" t="str">
        <f>IFERROR('Cage 23'!$D$20,"")</f>
        <v/>
      </c>
      <c r="G63" s="296" t="str">
        <f>IF('Cage 23'!$E$22="","",MIN('Cage 23'!$E$22,'Cage 23'!$H$22))</f>
        <v/>
      </c>
      <c r="H63" s="296" t="str">
        <f>IFERROR(IF(('Cage 23'!E21+'Cage 23'!G21+'Cage 23'!I21+'Cage 23'!E26)='Cage 23'!G20,"",MAX('Cage 23'!H22+6,'Cage 23'!E22+6)),"")</f>
        <v/>
      </c>
      <c r="I63" s="296">
        <f ca="1">IFERROR(IF('Cage 23'!I16=MAX('Cage 23'!I16:I17),'Cage 23'!I16,MIN('Cage 23'!I16:I17)),"")</f>
        <v>0</v>
      </c>
      <c r="J63" s="296" t="str">
        <f>IF(('Cage 23'!E26+'Cage 23'!G26)='Cage 23'!I20,"",'Cage 23'!D27)</f>
        <v/>
      </c>
      <c r="K63" s="298" t="str">
        <f>IF(('Cage 23'!E26+'Cage 23'!G26)='Cage 23'!I20,"",'Cage 23'!G27)</f>
        <v/>
      </c>
      <c r="L63" s="236"/>
      <c r="M63" s="150"/>
      <c r="N63" s="150"/>
      <c r="O63" s="150"/>
    </row>
    <row r="64" spans="1:15" ht="13.05" customHeight="1" x14ac:dyDescent="0.3">
      <c r="A64" s="150"/>
      <c r="B64" s="150"/>
      <c r="C64" s="294">
        <v>24</v>
      </c>
      <c r="D64" s="295">
        <v>2</v>
      </c>
      <c r="E64" s="296" t="str">
        <f>IF(ISBLANK('Cage 24'!$D$19),"",'Cage 24'!$D$19)</f>
        <v/>
      </c>
      <c r="F64" s="296" t="str">
        <f>IFERROR('Cage 24'!$D$20,"")</f>
        <v/>
      </c>
      <c r="G64" s="296" t="str">
        <f>IF('Cage 24'!$E$22="","",MIN('Cage 24'!$E$22,'Cage 24'!$H$22))</f>
        <v/>
      </c>
      <c r="H64" s="296" t="str">
        <f>IFERROR(IF(('Cage 24'!E21+'Cage 24'!G21+'Cage 24'!I21+'Cage 24'!E26)='Cage 24'!G20,"",MAX('Cage 24'!H22+6,'Cage 24'!E22+6)),"")</f>
        <v/>
      </c>
      <c r="I64" s="296">
        <f ca="1">IFERROR(IF('Cage 24'!I16=MAX('Cage 24'!I16:I17),'Cage 24'!I16,MIN('Cage 24'!I16:I17)),"")</f>
        <v>0</v>
      </c>
      <c r="J64" s="296" t="str">
        <f>IF(('Cage 24'!E26+'Cage 24'!G26)='Cage 24'!I20,"",'Cage 24'!D27)</f>
        <v/>
      </c>
      <c r="K64" s="298" t="str">
        <f>IF(('Cage 24'!E26+'Cage 24'!G26)='Cage 24'!I20,"",'Cage 24'!G27)</f>
        <v/>
      </c>
      <c r="L64" s="236"/>
      <c r="M64" s="150"/>
      <c r="N64" s="150"/>
      <c r="O64" s="150"/>
    </row>
    <row r="65" spans="1:15" ht="13.05" customHeight="1" x14ac:dyDescent="0.3">
      <c r="A65" s="150"/>
      <c r="B65" s="150"/>
      <c r="C65" s="294">
        <v>25</v>
      </c>
      <c r="D65" s="295">
        <v>2</v>
      </c>
      <c r="E65" s="296" t="str">
        <f>IF(ISBLANK('Cage 25'!$D$19),"",'Cage 25'!$D$19)</f>
        <v/>
      </c>
      <c r="F65" s="296" t="str">
        <f>IFERROR('Cage 25'!$D$20,"")</f>
        <v/>
      </c>
      <c r="G65" s="296" t="str">
        <f>IF('Cage 25'!$E$22="","",MIN('Cage 25'!$E$22,'Cage 25'!$H$22))</f>
        <v/>
      </c>
      <c r="H65" s="296" t="str">
        <f>IFERROR(IF(('Cage 25'!E21+'Cage 25'!G21+'Cage 25'!I21+'Cage 25'!E26)='Cage 25'!G20,"",MAX('Cage 25'!H22+6,'Cage 25'!E22+6)),"")</f>
        <v/>
      </c>
      <c r="I65" s="296">
        <f ca="1">IFERROR(IF('Cage 25'!I16=MAX('Cage 25'!I16:I17),'Cage 25'!I16,MIN('Cage 25'!I16:I17)),"")</f>
        <v>0</v>
      </c>
      <c r="J65" s="296" t="str">
        <f>IF(('Cage 25'!E26+'Cage 25'!G26)='Cage 25'!I20,"",'Cage 25'!D27)</f>
        <v/>
      </c>
      <c r="K65" s="298" t="str">
        <f>IF(('Cage 25'!E26+'Cage 25'!G26)='Cage 25'!I20,"",'Cage 25'!G27)</f>
        <v/>
      </c>
      <c r="L65" s="236"/>
      <c r="M65" s="150"/>
      <c r="N65" s="150"/>
      <c r="O65" s="150"/>
    </row>
    <row r="66" spans="1:15" ht="13.05" customHeight="1" x14ac:dyDescent="0.3">
      <c r="A66" s="150"/>
      <c r="B66" s="150"/>
      <c r="C66" s="294">
        <v>26</v>
      </c>
      <c r="D66" s="295">
        <v>2</v>
      </c>
      <c r="E66" s="296" t="str">
        <f>IF(ISBLANK('Cage 26'!$D$19),"",'Cage 26'!$D$19)</f>
        <v/>
      </c>
      <c r="F66" s="296" t="str">
        <f>IFERROR('Cage 26'!$D$20,"")</f>
        <v/>
      </c>
      <c r="G66" s="296" t="str">
        <f>IF('Cage 26'!$E$22="","",MIN('Cage 26'!$E$22,'Cage 26'!$H$22))</f>
        <v/>
      </c>
      <c r="H66" s="296" t="str">
        <f>IFERROR(IF(('Cage 26'!E21+'Cage 26'!G21+'Cage 26'!I21+'Cage 26'!E26)='Cage 26'!G20,"",MAX('Cage 26'!H22+6,'Cage 26'!E22+6)),"")</f>
        <v/>
      </c>
      <c r="I66" s="296">
        <f ca="1">IFERROR(IF('Cage 26'!I16=MAX('Cage 26'!I16:I17),'Cage 26'!I16,MIN('Cage 26'!I16:I17)),"")</f>
        <v>0</v>
      </c>
      <c r="J66" s="296" t="str">
        <f>IF(('Cage 26'!E26+'Cage 26'!G26)='Cage 26'!I20,"",'Cage 26'!D27)</f>
        <v/>
      </c>
      <c r="K66" s="298" t="str">
        <f>IF(('Cage 26'!E26+'Cage 26'!G26)='Cage 26'!I20,"",'Cage 26'!G27)</f>
        <v/>
      </c>
      <c r="L66" s="236"/>
      <c r="M66" s="150"/>
      <c r="N66" s="150"/>
      <c r="O66" s="150"/>
    </row>
    <row r="67" spans="1:15" ht="13.05" customHeight="1" x14ac:dyDescent="0.3">
      <c r="A67" s="150"/>
      <c r="B67" s="150"/>
      <c r="C67" s="294">
        <v>27</v>
      </c>
      <c r="D67" s="295">
        <v>2</v>
      </c>
      <c r="E67" s="296" t="str">
        <f>IF(ISBLANK('Cage 27'!$D$19),"",'Cage 27'!$D$19)</f>
        <v/>
      </c>
      <c r="F67" s="296" t="str">
        <f>IFERROR('Cage 27'!$D$20,"")</f>
        <v/>
      </c>
      <c r="G67" s="296" t="str">
        <f>IF('Cage 27'!$E$22="","",MIN('Cage 27'!$E$22,'Cage 27'!$H$22))</f>
        <v/>
      </c>
      <c r="H67" s="296" t="str">
        <f>IFERROR(IF(('Cage 27'!E21+'Cage 27'!G21+'Cage 27'!I21+'Cage 27'!E26)='Cage 27'!G20,"",MAX('Cage 27'!H22+6,'Cage 27'!E22+6)),"")</f>
        <v/>
      </c>
      <c r="I67" s="296">
        <f ca="1">IFERROR(IF('Cage 27'!I16=MAX('Cage 27'!I16:I17),'Cage 27'!I16,MIN('Cage 27'!I16:I17)),"")</f>
        <v>0</v>
      </c>
      <c r="J67" s="296" t="str">
        <f>IF(('Cage 27'!E26+'Cage 27'!G26)='Cage 27'!I20,"",'Cage 27'!D27)</f>
        <v/>
      </c>
      <c r="K67" s="298" t="str">
        <f>IF(('Cage 27'!E26+'Cage 27'!G26)='Cage 27'!I20,"",'Cage 27'!G27)</f>
        <v/>
      </c>
      <c r="L67" s="236"/>
      <c r="M67" s="150"/>
      <c r="N67" s="150"/>
      <c r="O67" s="150"/>
    </row>
    <row r="68" spans="1:15" ht="13.05" customHeight="1" x14ac:dyDescent="0.3">
      <c r="A68" s="150"/>
      <c r="B68" s="150"/>
      <c r="C68" s="310">
        <v>28</v>
      </c>
      <c r="D68" s="295">
        <v>2</v>
      </c>
      <c r="E68" s="296" t="str">
        <f>IF(ISBLANK('Cage 28'!$D$19),"",'Cage 28'!$D$19)</f>
        <v/>
      </c>
      <c r="F68" s="296" t="str">
        <f>IFERROR('Cage 28'!$D$20,"")</f>
        <v/>
      </c>
      <c r="G68" s="296" t="str">
        <f>IF('Cage 28'!$E$22="","",MIN('Cage 28'!$E$22,'Cage 28'!$H$22))</f>
        <v/>
      </c>
      <c r="H68" s="296" t="str">
        <f>IFERROR(IF(('Cage 28'!E21+'Cage 28'!G21+'Cage 28'!I21+'Cage 28'!E26)='Cage 28'!G20,"",MAX('Cage 28'!H22+6,'Cage 28'!E22+6)),"")</f>
        <v/>
      </c>
      <c r="I68" s="296">
        <f ca="1">IFERROR(IF('Cage 28'!I16=MAX('Cage 28'!I16:I17),'Cage 28'!I16,MIN('Cage 28'!I16:I17)),"")</f>
        <v>0</v>
      </c>
      <c r="J68" s="296" t="str">
        <f>IF(('Cage 28'!E26+'Cage 28'!G26)='Cage 28'!I20,"",'Cage 28'!D27)</f>
        <v/>
      </c>
      <c r="K68" s="298" t="str">
        <f>IF(('Cage 28'!E26+'Cage 28'!G26)='Cage 28'!I20,"",'Cage 28'!G27)</f>
        <v/>
      </c>
      <c r="L68" s="236"/>
      <c r="M68" s="150"/>
      <c r="N68" s="150"/>
      <c r="O68" s="150"/>
    </row>
    <row r="69" spans="1:15" ht="13.05" customHeight="1" x14ac:dyDescent="0.3">
      <c r="A69" s="150"/>
      <c r="B69" s="150"/>
      <c r="C69" s="294">
        <v>29</v>
      </c>
      <c r="D69" s="295">
        <v>2</v>
      </c>
      <c r="E69" s="296" t="str">
        <f>IF(ISBLANK('Cage 29'!$D$19),"",'Cage 29'!$D$19)</f>
        <v/>
      </c>
      <c r="F69" s="296" t="str">
        <f>IFERROR('Cage 29'!$D$20,"")</f>
        <v/>
      </c>
      <c r="G69" s="296" t="str">
        <f>IF('Cage 29'!$E$22="","",MIN('Cage 29'!$E$22,'Cage 29'!$H$22))</f>
        <v/>
      </c>
      <c r="H69" s="296" t="str">
        <f>IFERROR(IF(('Cage 29'!E21+'Cage 29'!G21+'Cage 29'!I21+'Cage 29'!E26)='Cage 29'!G20,"",MAX('Cage 29'!H22+6,'Cage 29'!E22+6)),"")</f>
        <v/>
      </c>
      <c r="I69" s="296">
        <f ca="1">IFERROR(IF('Cage 29'!I16=MAX('Cage 29'!I16:I17),'Cage 29'!I16,MIN('Cage 29'!I16:I17)),"")</f>
        <v>0</v>
      </c>
      <c r="J69" s="296" t="str">
        <f>IF(('Cage 29'!E26+'Cage 29'!G26)='Cage 29'!I20,"",'Cage 29'!D27)</f>
        <v/>
      </c>
      <c r="K69" s="298" t="str">
        <f>IF(('Cage 29'!E26+'Cage 29'!G26)='Cage 29'!I20,"",'Cage 29'!G27)</f>
        <v/>
      </c>
      <c r="L69" s="236"/>
      <c r="M69" s="150"/>
      <c r="N69" s="150"/>
      <c r="O69" s="150"/>
    </row>
    <row r="70" spans="1:15" ht="13.05" customHeight="1" x14ac:dyDescent="0.3">
      <c r="A70" s="150"/>
      <c r="B70" s="150"/>
      <c r="C70" s="310">
        <v>30</v>
      </c>
      <c r="D70" s="311">
        <v>2</v>
      </c>
      <c r="E70" s="296" t="str">
        <f>IF(ISBLANK('Cage 30'!$D$19),"",'Cage 30'!$D$19)</f>
        <v/>
      </c>
      <c r="F70" s="296" t="str">
        <f>IFERROR('Cage 30'!$D$20,"")</f>
        <v/>
      </c>
      <c r="G70" s="296" t="str">
        <f>IF('Cage 30'!$E$22="","",MIN('Cage 30'!$E$22,'Cage 30'!$H$22))</f>
        <v/>
      </c>
      <c r="H70" s="296" t="str">
        <f>IFERROR(IF(('Cage 30'!E21+'Cage 30'!G21+'Cage 30'!I21+'Cage 30'!E26)='Cage 30'!G20,"",MAX('Cage 30'!H22+6,'Cage 30'!E22+6)),"")</f>
        <v/>
      </c>
      <c r="I70" s="296">
        <f ca="1">IFERROR(IF('Cage 30'!I16=MAX('Cage 30'!I16:I17),'Cage 30'!I16,MIN('Cage 30'!I16:I17)),"")</f>
        <v>0</v>
      </c>
      <c r="J70" s="296" t="str">
        <f>IF(('Cage 30'!E26+'Cage 30'!G26)='Cage 30'!I20,"",'Cage 30'!D27)</f>
        <v/>
      </c>
      <c r="K70" s="298" t="str">
        <f>IF(('Cage 30'!E26+'Cage 30'!G26)='Cage 30'!I20,"",'Cage 30'!G27)</f>
        <v/>
      </c>
      <c r="L70" s="236"/>
      <c r="M70" s="150"/>
      <c r="N70" s="150"/>
      <c r="O70" s="150"/>
    </row>
    <row r="71" spans="1:15" ht="13.05" customHeight="1" x14ac:dyDescent="0.3">
      <c r="A71" s="150"/>
      <c r="B71" s="150"/>
      <c r="C71" s="294">
        <v>31</v>
      </c>
      <c r="D71" s="295">
        <v>2</v>
      </c>
      <c r="E71" s="296" t="str">
        <f>IF(ISBLANK('Cage 31'!$D$19),"",'Cage 31'!$D$19)</f>
        <v/>
      </c>
      <c r="F71" s="296" t="str">
        <f>IFERROR('Cage 31'!$D$20,"")</f>
        <v/>
      </c>
      <c r="G71" s="296" t="str">
        <f>IF('Cage 31'!$E$22="","",MIN('Cage 31'!$E$22,'Cage 31'!$H$22))</f>
        <v/>
      </c>
      <c r="H71" s="296" t="str">
        <f>IFERROR(IF(('Cage 31'!E21+'Cage 31'!G21+'Cage 31'!I21+'Cage 31'!E26)='Cage 31'!G20,"",MAX('Cage 31'!H22+6,'Cage 31'!E22+6)),"")</f>
        <v/>
      </c>
      <c r="I71" s="296">
        <f ca="1">IFERROR(IF('Cage 31'!I16=MAX('Cage 31'!I16:I17),'Cage 31'!I16,MIN('Cage 31'!I16:I17)),"")</f>
        <v>0</v>
      </c>
      <c r="J71" s="296" t="str">
        <f>IF(('Cage 31'!E26+'Cage 31'!G26)='Cage 31'!I20,"",'Cage 31'!D27)</f>
        <v/>
      </c>
      <c r="K71" s="298" t="str">
        <f>IF(('Cage 31'!E26+'Cage 31'!G26)='Cage 31'!I20,"",'Cage 31'!G27)</f>
        <v/>
      </c>
      <c r="L71" s="236"/>
      <c r="M71" s="150"/>
      <c r="N71" s="150"/>
      <c r="O71" s="150"/>
    </row>
    <row r="72" spans="1:15" ht="13.05" customHeight="1" x14ac:dyDescent="0.3">
      <c r="A72" s="150"/>
      <c r="B72" s="150"/>
      <c r="C72" s="310">
        <v>32</v>
      </c>
      <c r="D72" s="311">
        <v>2</v>
      </c>
      <c r="E72" s="296" t="str">
        <f>IF(ISBLANK('Cage 32'!$D$19),"",'Cage 32'!$D$19)</f>
        <v/>
      </c>
      <c r="F72" s="296" t="str">
        <f>IFERROR('Cage 32'!$D$20,"")</f>
        <v/>
      </c>
      <c r="G72" s="296" t="str">
        <f>IF('Cage 32'!$E$22="","",MIN('Cage 32'!$E$22,'Cage 32'!$H$22))</f>
        <v/>
      </c>
      <c r="H72" s="312" t="str">
        <f>IFERROR(IF(('Cage 32'!E21+'Cage 32'!G21+'Cage 32'!I21+'Cage 32'!E26)='Cage 32'!G20,"",MAX('Cage 32'!H22+6,'Cage 32'!E22+6)),"")</f>
        <v/>
      </c>
      <c r="I72" s="296">
        <f ca="1">IFERROR(IF('Cage 32'!I16=MAX('Cage 32'!I16:I17),'Cage 32'!I16,MIN('Cage 32'!I16:I17)),"")</f>
        <v>0</v>
      </c>
      <c r="J72" s="296" t="str">
        <f>IF(('Cage 32'!E26+'Cage 32'!G26)='Cage 32'!I20,"",'Cage 32'!D27)</f>
        <v/>
      </c>
      <c r="K72" s="298" t="str">
        <f>IF(('Cage 32'!E26+'Cage 32'!G26)='Cage 32'!I20,"",'Cage 32'!G27)</f>
        <v/>
      </c>
      <c r="L72" s="236"/>
      <c r="M72" s="150"/>
      <c r="N72" s="150"/>
      <c r="O72" s="150"/>
    </row>
    <row r="73" spans="1:15" ht="13.05" customHeight="1" x14ac:dyDescent="0.3">
      <c r="A73" s="150"/>
      <c r="B73" s="150"/>
      <c r="C73" s="294">
        <v>33</v>
      </c>
      <c r="D73" s="295">
        <v>2</v>
      </c>
      <c r="E73" s="296" t="str">
        <f>IF(ISBLANK('Cage 33'!$D$19),"",'Cage 33'!$D$19)</f>
        <v/>
      </c>
      <c r="F73" s="296" t="str">
        <f>IFERROR('Cage 33'!$D$20,"")</f>
        <v/>
      </c>
      <c r="G73" s="296" t="str">
        <f>IF('Cage 33'!$E$22="","",MIN('Cage 33'!$E$22,'Cage 33'!$H$22))</f>
        <v/>
      </c>
      <c r="H73" s="296" t="str">
        <f>IFERROR(IF(('Cage 33'!E21+'Cage 33'!G21+'Cage 33'!I21+'Cage 33'!E26)='Cage 33'!G20,"",MAX('Cage 33'!H22+6,'Cage 33'!E22+6)),"")</f>
        <v/>
      </c>
      <c r="I73" s="296">
        <f ca="1">IFERROR(IF('Cage 33'!I16=MAX('Cage 33'!I16:I17),'Cage 33'!I16,MIN('Cage 33'!I16:I17)),"")</f>
        <v>0</v>
      </c>
      <c r="J73" s="296" t="str">
        <f>IF(('Cage 33'!E26+'Cage 33'!G26)='Cage 33'!I20,"",'Cage 33'!D27)</f>
        <v/>
      </c>
      <c r="K73" s="298" t="str">
        <f>IF(('Cage 33'!E26+'Cage 33'!G26)='Cage 33'!I20,"",'Cage 33'!G27)</f>
        <v/>
      </c>
      <c r="L73" s="236"/>
      <c r="M73" s="150"/>
      <c r="N73" s="150"/>
      <c r="O73" s="150"/>
    </row>
    <row r="74" spans="1:15" ht="13.05" customHeight="1" x14ac:dyDescent="0.3">
      <c r="A74" s="150"/>
      <c r="B74" s="150"/>
      <c r="C74" s="294">
        <v>34</v>
      </c>
      <c r="D74" s="295">
        <v>2</v>
      </c>
      <c r="E74" s="296" t="str">
        <f>IF(ISBLANK('Cage 34'!$D$19),"",'Cage 34'!$D$19)</f>
        <v/>
      </c>
      <c r="F74" s="296" t="str">
        <f>IFERROR('Cage 34'!$D$20,"")</f>
        <v/>
      </c>
      <c r="G74" s="296" t="str">
        <f>IF('Cage 34'!$E$22="","",MIN('Cage 34'!$E$22,'Cage 34'!$H$22))</f>
        <v/>
      </c>
      <c r="H74" s="296" t="str">
        <f>IFERROR(IF(('Cage 34'!E21+'Cage 34'!G21+'Cage 34'!I21+'Cage 34'!E26)='Cage 34'!G20,"",MAX('Cage 34'!H22+6,'Cage 34'!E22+6)),"")</f>
        <v/>
      </c>
      <c r="I74" s="296">
        <f ca="1">IFERROR(IF('Cage 34'!I16=MAX('Cage 34'!I16:I17),'Cage 34'!I16,MIN('Cage 34'!I16:I17)),"")</f>
        <v>0</v>
      </c>
      <c r="J74" s="296" t="str">
        <f>IF(('Cage 34'!E26+'Cage 34'!G26)='Cage 34'!I20,"",'Cage 34'!D27)</f>
        <v/>
      </c>
      <c r="K74" s="298" t="str">
        <f>IF(('Cage 34'!E26+'Cage 34'!G26)='Cage 34'!I20,"",'Cage 34'!G27)</f>
        <v/>
      </c>
      <c r="L74" s="236"/>
      <c r="M74" s="150"/>
      <c r="N74" s="150"/>
      <c r="O74" s="150"/>
    </row>
    <row r="75" spans="1:15" ht="13.05" customHeight="1" x14ac:dyDescent="0.3">
      <c r="A75" s="150"/>
      <c r="B75" s="150"/>
      <c r="C75" s="294">
        <v>35</v>
      </c>
      <c r="D75" s="295">
        <v>2</v>
      </c>
      <c r="E75" s="296" t="str">
        <f>IF(ISBLANK('Cage 35'!$D$19),"",'Cage 35'!$D$19)</f>
        <v/>
      </c>
      <c r="F75" s="296" t="str">
        <f>IFERROR('Cage 35'!$D$20,"")</f>
        <v/>
      </c>
      <c r="G75" s="296" t="str">
        <f>IF('Cage 35'!$E$22="","",MIN('Cage 35'!$E$22,'Cage 35'!$H$22))</f>
        <v/>
      </c>
      <c r="H75" s="296" t="str">
        <f>IFERROR(IF(('Cage 35'!E21+'Cage 35'!G21+'Cage 35'!I21+'Cage 35'!E26)='Cage 35'!G20,"",MAX('Cage 35'!H22+6,'Cage 35'!E22+6)),"")</f>
        <v/>
      </c>
      <c r="I75" s="296">
        <f ca="1">IFERROR(IF('Cage 35'!I16=MAX('Cage 35'!I16:I17),'Cage 35'!I16,MIN('Cage 35'!I16:I17)),"")</f>
        <v>0</v>
      </c>
      <c r="J75" s="296" t="str">
        <f>IF(('Cage 35'!E26+'Cage 35'!G26)='Cage 35'!I20,"",'Cage 35'!D27)</f>
        <v/>
      </c>
      <c r="K75" s="298" t="str">
        <f>IF(('Cage 35'!E26+'Cage 35'!G26)='Cage 35'!I20,"",'Cage 35'!G27)</f>
        <v/>
      </c>
      <c r="L75" s="236"/>
      <c r="M75" s="150"/>
      <c r="N75" s="150"/>
      <c r="O75" s="150"/>
    </row>
    <row r="76" spans="1:15" ht="13.05" customHeight="1" x14ac:dyDescent="0.3">
      <c r="A76" s="150"/>
      <c r="B76" s="150"/>
      <c r="C76" s="314">
        <v>36</v>
      </c>
      <c r="D76" s="315">
        <v>2</v>
      </c>
      <c r="E76" s="296" t="str">
        <f>IF(ISBLANK('Cage 36'!$D$19),"",'Cage 36'!D19)</f>
        <v/>
      </c>
      <c r="F76" s="296" t="str">
        <f>IFERROR('Cage 36'!$D$20,"")</f>
        <v/>
      </c>
      <c r="G76" s="296" t="str">
        <f>IF('Cage 36'!$E$22="","",MIN('Cage 36'!$E$22,'Cage 36'!$H$22))</f>
        <v/>
      </c>
      <c r="H76" s="296" t="str">
        <f>IFERROR(IF(('Cage 36'!E21+'Cage 36'!G21+'Cage 36'!I21+'Cage 36'!E26)='Cage 36'!G20,"",MAX('Cage 36'!H22+6,'Cage 36'!E22+6)),"")</f>
        <v/>
      </c>
      <c r="I76" s="296">
        <f ca="1">IFERROR(IF('Cage 36'!I16=MAX('Cage 36'!I16:I17),'Cage 36'!I16,MIN('Cage 36'!I16:I17)),"")</f>
        <v>0</v>
      </c>
      <c r="J76" s="296" t="str">
        <f>IF(('Cage 36'!E26+'Cage 36'!G26)='Cage 36'!I20,"",'Cage 36'!D27)</f>
        <v/>
      </c>
      <c r="K76" s="298" t="str">
        <f>IF(('Cage 36'!E26+'Cage 36'!G26)='Cage 36'!I20,"",'Cage 36'!G27)</f>
        <v/>
      </c>
      <c r="L76" s="236"/>
      <c r="M76" s="150"/>
      <c r="N76" s="150"/>
      <c r="O76" s="150"/>
    </row>
    <row r="77" spans="1:15" ht="13.05" customHeight="1" thickBot="1" x14ac:dyDescent="0.35">
      <c r="A77" s="150"/>
      <c r="B77" s="150"/>
      <c r="C77" s="304">
        <v>37</v>
      </c>
      <c r="D77" s="305">
        <v>2</v>
      </c>
      <c r="E77" s="307" t="str">
        <f>IF(ISBLANK('Cage 37'!$D$19),"",'Cage 37'!$D$19)</f>
        <v/>
      </c>
      <c r="F77" s="307" t="str">
        <f>IFERROR('Cage 37'!$D$20,"")</f>
        <v/>
      </c>
      <c r="G77" s="307" t="str">
        <f>IF('Cage 37'!$E$22="","",MIN('Cage 37'!$E$22,'Cage 37'!$H$22))</f>
        <v/>
      </c>
      <c r="H77" s="307" t="str">
        <f>IFERROR(IF(('Cage 37'!E21+'Cage 37'!G21+'Cage 37'!I21+'Cage 37'!E26)='Cage 37'!G20,"",MAX('Cage 37'!H22+6,'Cage 37'!E22+6)),"")</f>
        <v/>
      </c>
      <c r="I77" s="307">
        <f ca="1">IFERROR(IF('Cage 37'!I16=MAX('Cage 37'!I16:I17),'Cage 37'!I16,MIN('Cage 37'!I16:I17)),"")</f>
        <v>0</v>
      </c>
      <c r="J77" s="307" t="str">
        <f>IF(('Cage 37'!E26+'Cage 37'!G26)='Cage 37'!I20,"",'Cage 37'!D27)</f>
        <v/>
      </c>
      <c r="K77" s="309" t="str">
        <f>IF(('Cage 37'!E26+'Cage 37'!G26)='Cage 37'!I20,"",'Cage 37'!G27)</f>
        <v/>
      </c>
      <c r="L77" s="238"/>
      <c r="M77" s="150"/>
      <c r="N77" s="150"/>
      <c r="O77" s="150"/>
    </row>
    <row r="78" spans="1:15" ht="12.6" customHeight="1" thickTop="1" x14ac:dyDescent="0.3">
      <c r="A78" s="149"/>
      <c r="B78" s="149"/>
      <c r="C78" s="287">
        <v>1</v>
      </c>
      <c r="D78" s="288">
        <v>3</v>
      </c>
      <c r="E78" s="289" t="str">
        <f>IF(ISBLANK('Cage 1'!$L$7),"",'Cage 1'!$L$7)</f>
        <v/>
      </c>
      <c r="F78" s="291" t="str">
        <f>IFERROR('Cage 1'!$L$8,"")</f>
        <v/>
      </c>
      <c r="G78" s="291" t="str">
        <f>IF('Cage 1'!$M$10="","",MIN('Cage 1'!$M$10,'Cage 1'!$P$10))</f>
        <v/>
      </c>
      <c r="H78" s="291" t="str">
        <f>IFERROR(IF(('Cage 1'!M9+'Cage 1'!O9+'Cage 1'!Q9+'Cage 1'!M14)='Cage 1'!O8,"",MAX('Cage 1'!P10+6,'Cage 1'!M10+6)),"")</f>
        <v/>
      </c>
      <c r="I78" s="291">
        <f ca="1">IFERROR(IF('Cage 1'!Q4=MAX('Cage 1'!Q4:Q5),'Cage 1'!Q4,MIN('Cage 1'!Q4:Q5)),"")</f>
        <v>0</v>
      </c>
      <c r="J78" s="291" t="str">
        <f>IF(('Cage 1'!M14+'Cage 1'!O14)='Cage 1'!Q8,"",'Cage 1'!L15)</f>
        <v/>
      </c>
      <c r="K78" s="293" t="str">
        <f>IF(('Cage 1'!M14+'Cage 1'!O14)='Cage 1'!Q8,"",'Cage 1'!O15)</f>
        <v/>
      </c>
      <c r="L78" s="237"/>
      <c r="M78" s="151"/>
      <c r="N78" s="151"/>
      <c r="O78" s="150"/>
    </row>
    <row r="79" spans="1:15" ht="13.05" customHeight="1" x14ac:dyDescent="0.3">
      <c r="A79" s="152"/>
      <c r="B79" s="152"/>
      <c r="C79" s="294">
        <v>2</v>
      </c>
      <c r="D79" s="295">
        <v>3</v>
      </c>
      <c r="E79" s="296" t="str">
        <f>IF(ISBLANK('Cage 2'!$L$7),"",'Cage 2'!$L$7)</f>
        <v/>
      </c>
      <c r="F79" s="296" t="str">
        <f>IFERROR('Cage 2'!$L$8,"")</f>
        <v/>
      </c>
      <c r="G79" s="296" t="str">
        <f>IF('Cage 2'!$M$10="","",MIN('Cage 2'!$M$10,'Cage 2'!$P$10))</f>
        <v/>
      </c>
      <c r="H79" s="296" t="str">
        <f>IFERROR(IF(('Cage 2'!M9+'Cage 2'!O9+'Cage 2'!Q9+'Cage 2'!M14)='Cage 2'!O8,"",MAX('Cage 2'!P10+6,'Cage 2'!M10+6)),"")</f>
        <v/>
      </c>
      <c r="I79" s="296">
        <f ca="1">IFERROR(IF('Cage 2'!Q4=MAX('Cage 2'!Q4:Q5),'Cage 2'!Q4,MIN('Cage 2'!Q4:Q5)),"")</f>
        <v>0</v>
      </c>
      <c r="J79" s="296" t="str">
        <f>IF(('Cage 2'!M14+'Cage 2'!O14)='Cage 2'!Q8,"",'Cage 2'!L15)</f>
        <v/>
      </c>
      <c r="K79" s="298" t="str">
        <f>IF(('Cage 2'!M14+'Cage 2'!O14)='Cage 2'!Q8,"",'Cage 2'!O15)</f>
        <v/>
      </c>
      <c r="L79" s="236"/>
      <c r="M79" s="152"/>
      <c r="N79" s="152"/>
      <c r="O79" s="150"/>
    </row>
    <row r="80" spans="1:15" ht="13.05" customHeight="1" x14ac:dyDescent="0.3">
      <c r="A80" s="152"/>
      <c r="B80" s="152"/>
      <c r="C80" s="294">
        <v>3</v>
      </c>
      <c r="D80" s="295">
        <v>3</v>
      </c>
      <c r="E80" s="296" t="str">
        <f>IF(ISBLANK('Cage 3'!$L$7),"",'Cage 3'!$L$7)</f>
        <v/>
      </c>
      <c r="F80" s="296" t="str">
        <f>IFERROR('Cage 3'!$L$8,"")</f>
        <v/>
      </c>
      <c r="G80" s="296" t="str">
        <f>IF('Cage 3'!$M$10="","",MIN('Cage 3'!$M$10,'Cage 3'!$P$10))</f>
        <v/>
      </c>
      <c r="H80" s="296" t="str">
        <f>IFERROR(IF(('Cage 3'!M9+'Cage 3'!O9+'Cage 3'!Q9+'Cage 3'!M14)='Cage 3'!O8,"",MAX('Cage 3'!P10+6,'Cage 3'!M10+6)),"")</f>
        <v/>
      </c>
      <c r="I80" s="296">
        <f ca="1">IFERROR(IF('Cage 3'!Q4=MAX('Cage 3'!Q4:Q5),'Cage 3'!Q4,MIN('Cage 3'!Q4:Q5)),"")</f>
        <v>0</v>
      </c>
      <c r="J80" s="296" t="str">
        <f>IF(('Cage 3'!M14+'Cage 3'!O14)='Cage 3'!Q8,"",'Cage 3'!L15)</f>
        <v/>
      </c>
      <c r="K80" s="298" t="str">
        <f>IF(('Cage 3'!M14+'Cage 3'!O14)='Cage 3'!Q8,"",'Cage 3'!O15)</f>
        <v/>
      </c>
      <c r="L80" s="236"/>
      <c r="M80" s="152"/>
      <c r="N80" s="152"/>
      <c r="O80" s="150"/>
    </row>
    <row r="81" spans="1:15" ht="13.05" customHeight="1" x14ac:dyDescent="0.3">
      <c r="A81" s="152"/>
      <c r="B81" s="152"/>
      <c r="C81" s="294">
        <v>4</v>
      </c>
      <c r="D81" s="295">
        <v>3</v>
      </c>
      <c r="E81" s="296" t="str">
        <f>IF(ISBLANK('Cage 4'!$L$7),"",'Cage 4'!$L$7)</f>
        <v/>
      </c>
      <c r="F81" s="296" t="str">
        <f>IFERROR('Cage 4'!$L$8,"")</f>
        <v/>
      </c>
      <c r="G81" s="296" t="str">
        <f>IF('Cage 4'!$M$10="","",MIN('Cage 4'!$M$10,'Cage 4'!$P$10))</f>
        <v/>
      </c>
      <c r="H81" s="296" t="str">
        <f>IFERROR(IF(('Cage 4'!M9+'Cage 4'!O9+'Cage 4'!Q9+'Cage 4'!M14)='Cage 4'!O8,"",MAX('Cage 4'!P10+6,'Cage 4'!M10+6)),"")</f>
        <v/>
      </c>
      <c r="I81" s="296">
        <f ca="1">IFERROR(IF('Cage 4'!Q4=MAX('Cage 4'!Q4:Q5),'Cage 4'!Q4,MIN('Cage 4'!Q4:Q5)),"")</f>
        <v>0</v>
      </c>
      <c r="J81" s="296" t="str">
        <f>IF(('Cage 4'!M14+'Cage 4'!O14)='Cage 4'!Q8,"",'Cage 4'!L15)</f>
        <v/>
      </c>
      <c r="K81" s="298" t="str">
        <f>IF(('Cage 4'!M14+'Cage 4'!O14)='Cage 4'!Q8,"",'Cage 4'!O15)</f>
        <v/>
      </c>
      <c r="L81" s="236"/>
      <c r="M81" s="152"/>
      <c r="N81" s="152"/>
      <c r="O81" s="150"/>
    </row>
    <row r="82" spans="1:15" ht="13.05" customHeight="1" x14ac:dyDescent="0.3">
      <c r="A82" s="152"/>
      <c r="B82" s="152"/>
      <c r="C82" s="294">
        <v>5</v>
      </c>
      <c r="D82" s="295">
        <v>3</v>
      </c>
      <c r="E82" s="296" t="str">
        <f>IF(ISBLANK('Cage 5'!$L$7),"",'Cage 5'!$L$7)</f>
        <v/>
      </c>
      <c r="F82" s="296" t="str">
        <f>IFERROR('Cage 5'!$L$8,"")</f>
        <v/>
      </c>
      <c r="G82" s="296" t="str">
        <f>IF('Cage 5'!$M$10="","",MIN('Cage 5'!$M$10,'Cage 5'!$P$10))</f>
        <v/>
      </c>
      <c r="H82" s="316" t="str">
        <f>IFERROR(IF(('Cage 5'!M9+'Cage 5'!O9+'Cage 5'!Q9+'Cage 5'!M14)='Cage 5'!O8,"",MAX('Cage 5'!P10+6,'Cage 5'!M10+6)),"")</f>
        <v/>
      </c>
      <c r="I82" s="296">
        <f ca="1">IFERROR(IF('Cage 5'!Q4=MAX('Cage 5'!Q4:Q5),'Cage 5'!Q4,MIN('Cage 5'!Q4:Q5)),"")</f>
        <v>0</v>
      </c>
      <c r="J82" s="296" t="str">
        <f>IF(('Cage 5'!M14+'Cage 5'!O14)='Cage 5'!Q8,"",'Cage 5'!L15)</f>
        <v/>
      </c>
      <c r="K82" s="298" t="str">
        <f>IF(('Cage 5'!M14+'Cage 5'!O14)='Cage 5'!Q8,"",'Cage 5'!O15)</f>
        <v/>
      </c>
      <c r="L82" s="236"/>
      <c r="M82" s="152"/>
      <c r="N82" s="152"/>
      <c r="O82" s="150"/>
    </row>
    <row r="83" spans="1:15" ht="13.05" customHeight="1" x14ac:dyDescent="0.3">
      <c r="A83" s="152"/>
      <c r="B83" s="152"/>
      <c r="C83" s="294">
        <v>6</v>
      </c>
      <c r="D83" s="295">
        <v>3</v>
      </c>
      <c r="E83" s="296" t="str">
        <f>IF(ISBLANK('Cage 6'!$L$7),"",'Cage 6'!$L$7)</f>
        <v/>
      </c>
      <c r="F83" s="296" t="str">
        <f>IFERROR('Cage 6'!$L$8,"")</f>
        <v/>
      </c>
      <c r="G83" s="296" t="str">
        <f>IF('Cage 6'!$M$10="","",MIN('Cage 6'!$M$10,'Cage 6'!$P$10))</f>
        <v/>
      </c>
      <c r="H83" s="296" t="str">
        <f>IFERROR(IF(('Cage 6'!M9+'Cage 6'!O9+'Cage 6'!Q9+'Cage 6'!M14)='Cage 6'!O8,"",MAX('Cage 6'!P10+6,'Cage 6'!M10+6)),"")</f>
        <v/>
      </c>
      <c r="I83" s="296">
        <f ca="1">IFERROR(IF('Cage 6'!Q4=MAX('Cage 6'!Q4:Q5),'Cage 6'!Q4,MIN('Cage 6'!Q4:Q5)),"")</f>
        <v>0</v>
      </c>
      <c r="J83" s="296" t="str">
        <f>IF(('Cage 6'!M14+'Cage 6'!O14)='Cage 6'!Q8,"",'Cage 6'!L15)</f>
        <v/>
      </c>
      <c r="K83" s="298" t="str">
        <f>IF(('Cage 6'!M14+'Cage 6'!O14)='Cage 6'!Q8,"",'Cage 6'!O15)</f>
        <v/>
      </c>
      <c r="L83" s="236"/>
      <c r="M83" s="152"/>
      <c r="N83" s="152"/>
      <c r="O83" s="150"/>
    </row>
    <row r="84" spans="1:15" ht="13.05" customHeight="1" x14ac:dyDescent="0.3">
      <c r="A84" s="152"/>
      <c r="B84" s="152"/>
      <c r="C84" s="294">
        <v>7</v>
      </c>
      <c r="D84" s="295">
        <v>3</v>
      </c>
      <c r="E84" s="296" t="str">
        <f>IF(ISBLANK('Cage 7'!$L$7),"",'Cage 7'!$L$7)</f>
        <v/>
      </c>
      <c r="F84" s="296" t="str">
        <f>IFERROR('Cage 7'!$L$8,"")</f>
        <v/>
      </c>
      <c r="G84" s="296" t="str">
        <f>IF('Cage 7'!$M$10="","",MIN('Cage 7'!$M$10,'Cage 7'!$P$10))</f>
        <v/>
      </c>
      <c r="H84" s="296" t="str">
        <f>IFERROR(IF(('Cage 7'!M9+'Cage 7'!O9+'Cage 7'!Q9+'Cage 7'!M14)='Cage 7'!O8,"",MAX('Cage 7'!P10+6,'Cage 7'!M10+6)),"")</f>
        <v/>
      </c>
      <c r="I84" s="296">
        <f ca="1">IFERROR(IF('Cage 7'!Q4=MAX('Cage 7'!Q4:Q5),'Cage 7'!Q4,MIN('Cage 7'!Q4:Q5)),"")</f>
        <v>0</v>
      </c>
      <c r="J84" s="296" t="str">
        <f>IF(('Cage 7'!M14+'Cage 7'!O14)='Cage 7'!Q8,"",'Cage 7'!L15)</f>
        <v/>
      </c>
      <c r="K84" s="298" t="str">
        <f>IF(('Cage 7'!M14+'Cage 7'!O14)='Cage 7'!Q8,"",'Cage 7'!O15)</f>
        <v/>
      </c>
      <c r="L84" s="236"/>
      <c r="M84" s="152"/>
      <c r="N84" s="152"/>
      <c r="O84" s="150"/>
    </row>
    <row r="85" spans="1:15" ht="13.05" customHeight="1" x14ac:dyDescent="0.3">
      <c r="A85" s="152"/>
      <c r="B85" s="152"/>
      <c r="C85" s="294">
        <v>8</v>
      </c>
      <c r="D85" s="295">
        <v>3</v>
      </c>
      <c r="E85" s="296" t="str">
        <f>IF(ISBLANK('Cage 8'!$L$7),"",'Cage 8'!$L$7)</f>
        <v/>
      </c>
      <c r="F85" s="296" t="str">
        <f>IFERROR('Cage 8'!$L$8,"")</f>
        <v/>
      </c>
      <c r="G85" s="296" t="str">
        <f>IF('Cage 8'!$M$10="","",MIN('Cage 8'!$M$10,'Cage 8'!$P$10))</f>
        <v/>
      </c>
      <c r="H85" s="296" t="str">
        <f>IFERROR(IF(('Cage 8'!M9+'Cage 8'!O9+'Cage 8'!Q9+'Cage 8'!M14)='Cage 8'!O8,"",MAX('Cage 8'!P10+6,'Cage 8'!M10+6)),"")</f>
        <v/>
      </c>
      <c r="I85" s="296">
        <f ca="1">IFERROR(IF('Cage 8'!Q4=MAX('Cage 8'!Q4:Q5),'Cage 8'!Q4,MIN('Cage 8'!Q4:Q5)),"")</f>
        <v>0</v>
      </c>
      <c r="J85" s="296" t="str">
        <f>IF(('Cage 8'!M14+'Cage 8'!O14)='Cage 8'!Q8,"",'Cage 8'!L15)</f>
        <v/>
      </c>
      <c r="K85" s="298" t="str">
        <f>IF(('Cage 8'!M14+'Cage 8'!O14)='Cage 8'!Q8,"",'Cage 8'!O15)</f>
        <v/>
      </c>
      <c r="L85" s="236"/>
      <c r="M85" s="152"/>
      <c r="N85" s="152"/>
      <c r="O85" s="150"/>
    </row>
    <row r="86" spans="1:15" ht="13.05" customHeight="1" x14ac:dyDescent="0.3">
      <c r="A86" s="152"/>
      <c r="B86" s="152"/>
      <c r="C86" s="294">
        <v>9</v>
      </c>
      <c r="D86" s="295">
        <v>3</v>
      </c>
      <c r="E86" s="296" t="str">
        <f>IF(ISBLANK('Cage 9'!$L$7),"",'Cage 9'!$L$7)</f>
        <v/>
      </c>
      <c r="F86" s="296" t="str">
        <f>IFERROR('Cage 9'!$L$8,"")</f>
        <v/>
      </c>
      <c r="G86" s="296" t="str">
        <f>IF('Cage 9'!$M$10="","",MIN('Cage 9'!$M$10,'Cage 9'!$P$10))</f>
        <v/>
      </c>
      <c r="H86" s="296" t="str">
        <f>IFERROR(IF(('Cage 9'!M9+'Cage 9'!O9+'Cage 9'!Q9+'Cage 9'!M14)='Cage 9'!O8,"",MAX('Cage 9'!P10+6,'Cage 9'!M10+6)),"")</f>
        <v/>
      </c>
      <c r="I86" s="296">
        <f ca="1">IFERROR(IF('Cage 9'!Q4=MAX('Cage 9'!Q4:Q5),'Cage 9'!Q4,MIN('Cage 9'!Q4:Q5)),"")</f>
        <v>0</v>
      </c>
      <c r="J86" s="296" t="str">
        <f>IF(('Cage 9'!M14+'Cage 9'!O14)='Cage 9'!Q8,"",'Cage 9'!L15)</f>
        <v/>
      </c>
      <c r="K86" s="298" t="str">
        <f>IF(('Cage 9'!M14+'Cage 9'!O14)='Cage 9'!Q8,"",'Cage 9'!O15)</f>
        <v/>
      </c>
      <c r="L86" s="236"/>
      <c r="M86" s="152"/>
      <c r="N86" s="152"/>
      <c r="O86" s="150"/>
    </row>
    <row r="87" spans="1:15" ht="13.05" customHeight="1" x14ac:dyDescent="0.3">
      <c r="A87" s="152"/>
      <c r="B87" s="152"/>
      <c r="C87" s="303">
        <v>10</v>
      </c>
      <c r="D87" s="295">
        <v>3</v>
      </c>
      <c r="E87" s="290" t="str">
        <f>IF(ISBLANK('Cage 10'!$L$7),"",'Cage 10'!$L$7)</f>
        <v/>
      </c>
      <c r="F87" s="296" t="str">
        <f>IFERROR('Cage 10'!$L$8,"")</f>
        <v/>
      </c>
      <c r="G87" s="296" t="str">
        <f>IF('Cage 10'!$M$10="","",MIN('Cage 10'!$M$10,'Cage 10'!$P$10))</f>
        <v/>
      </c>
      <c r="H87" s="296" t="str">
        <f>IFERROR(IF(('Cage 10'!M9+'Cage 10'!O9+'Cage 10'!Q9+'Cage 10'!M14)='Cage 10'!O8,"",MAX('Cage 10'!P10+6,'Cage 10'!M10+6)),"")</f>
        <v/>
      </c>
      <c r="I87" s="296">
        <f ca="1">IFERROR(IF('Cage 10'!Q4=MAX('Cage 10'!Q4:Q5),'Cage 10'!Q4,MIN('Cage 10'!Q4:Q5)),"")</f>
        <v>0</v>
      </c>
      <c r="J87" s="296" t="str">
        <f>IF(('Cage 10'!M14+'Cage 10'!O14)='Cage 10'!Q8,"",'Cage 10'!L15)</f>
        <v/>
      </c>
      <c r="K87" s="298" t="str">
        <f>IF(('Cage 10'!M14+'Cage 10'!O14)='Cage 10'!Q8,"",'Cage 10'!O15)</f>
        <v/>
      </c>
      <c r="L87" s="236"/>
      <c r="M87" s="152"/>
      <c r="N87" s="152"/>
      <c r="O87" s="150"/>
    </row>
    <row r="88" spans="1:15" ht="13.05" customHeight="1" x14ac:dyDescent="0.3">
      <c r="A88" s="152"/>
      <c r="B88" s="152"/>
      <c r="C88" s="294">
        <v>11</v>
      </c>
      <c r="D88" s="295">
        <v>3</v>
      </c>
      <c r="E88" s="296" t="str">
        <f>IF(ISBLANK('Cage 11'!$L$7),"",'Cage 11'!$L$7)</f>
        <v/>
      </c>
      <c r="F88" s="296" t="str">
        <f>IFERROR('Cage 11'!$L$8,"")</f>
        <v/>
      </c>
      <c r="G88" s="296" t="str">
        <f>IF('Cage 11'!$M$10="","",MIN('Cage 11'!$M$10,'Cage 11'!$P$10))</f>
        <v/>
      </c>
      <c r="H88" s="296" t="str">
        <f>IFERROR(IF(('Cage 11'!M9+'Cage 11'!O9+'Cage 11'!Q9+'Cage 11'!M14)='Cage 11'!O8,"",MAX('Cage 11'!P10+6,'Cage 11'!M10+6)),"")</f>
        <v/>
      </c>
      <c r="I88" s="296">
        <f ca="1">IFERROR(IF('Cage 11'!Q4=MAX('Cage 11'!Q4:Q5),'Cage 11'!Q4,MIN('Cage 11'!Q4:Q5)),"")</f>
        <v>0</v>
      </c>
      <c r="J88" s="296" t="str">
        <f>IF(('Cage 11'!M14+'Cage 11'!O14)='Cage 11'!Q8,"",'Cage 11'!L15)</f>
        <v/>
      </c>
      <c r="K88" s="298" t="str">
        <f>IF(('Cage 11'!M14+'Cage 11'!O14)='Cage 11'!Q8,"",'Cage 11'!O15)</f>
        <v/>
      </c>
      <c r="L88" s="236"/>
      <c r="M88" s="152"/>
      <c r="N88" s="152"/>
      <c r="O88" s="150"/>
    </row>
    <row r="89" spans="1:15" ht="13.05" customHeight="1" x14ac:dyDescent="0.3">
      <c r="A89" s="152"/>
      <c r="B89" s="152"/>
      <c r="C89" s="294">
        <v>12</v>
      </c>
      <c r="D89" s="295">
        <v>3</v>
      </c>
      <c r="E89" s="296" t="str">
        <f>IF(ISBLANK('Cage 12'!$L$7),"",'Cage 12'!$L$7)</f>
        <v/>
      </c>
      <c r="F89" s="296" t="str">
        <f>IFERROR('Cage 12'!$L$8,"")</f>
        <v/>
      </c>
      <c r="G89" s="296" t="str">
        <f>IF('Cage 12'!$M$10="","",MIN('Cage 12'!$M$10,'Cage 12'!$P$10))</f>
        <v/>
      </c>
      <c r="H89" s="296" t="str">
        <f>IFERROR(IF(('Cage 12'!M9+'Cage 12'!O9+'Cage 12'!Q9+'Cage 12'!M14)='Cage 12'!O8,"",MAX('Cage 12'!P10+6,'Cage 12'!M10+6)),"")</f>
        <v/>
      </c>
      <c r="I89" s="296">
        <f ca="1">IFERROR(IF('Cage 12'!Q4=MAX('Cage 12'!Q4:Q5),'Cage 12'!Q4,MIN('Cage 12'!Q4:Q5)),"")</f>
        <v>0</v>
      </c>
      <c r="J89" s="296" t="str">
        <f>IF(('Cage 12'!M14+'Cage 12'!O14)='Cage 12'!Q8,"",'Cage 12'!L15)</f>
        <v/>
      </c>
      <c r="K89" s="298" t="str">
        <f>IF(('Cage 12'!M14+'Cage 12'!O14)='Cage 12'!Q8,"",'Cage 12'!O15)</f>
        <v/>
      </c>
      <c r="L89" s="236"/>
      <c r="M89" s="152"/>
      <c r="N89" s="152"/>
      <c r="O89" s="150"/>
    </row>
    <row r="90" spans="1:15" ht="13.05" customHeight="1" x14ac:dyDescent="0.3">
      <c r="A90" s="152"/>
      <c r="B90" s="152"/>
      <c r="C90" s="294">
        <v>13</v>
      </c>
      <c r="D90" s="295">
        <v>3</v>
      </c>
      <c r="E90" s="296" t="str">
        <f>IF(ISBLANK('Cage 13'!$L$7),"",'Cage 13'!$L$7)</f>
        <v/>
      </c>
      <c r="F90" s="296" t="str">
        <f>IFERROR('Cage 13'!$L$8,"")</f>
        <v/>
      </c>
      <c r="G90" s="296" t="str">
        <f>IF('Cage 13'!$M$10="","",MIN('Cage 13'!$M$10,'Cage 13'!$P$10))</f>
        <v/>
      </c>
      <c r="H90" s="296" t="str">
        <f>IFERROR(IF(('Cage 13'!M9+'Cage 13'!O9+'Cage 13'!Q9+'Cage 13'!M14)='Cage 13'!O8,"",MAX('Cage 13'!P10+6,'Cage 13'!M10+6)),"")</f>
        <v/>
      </c>
      <c r="I90" s="296">
        <f ca="1">IFERROR(IF('Cage 13'!Q4=MAX('Cage 13'!Q4:Q5),'Cage 13'!Q4,MIN('Cage 13'!Q4:Q5)),"")</f>
        <v>0</v>
      </c>
      <c r="J90" s="296" t="str">
        <f>IF(('Cage 13'!M14+'Cage 13'!O14)='Cage 13'!Q8,"",'Cage 13'!L15)</f>
        <v/>
      </c>
      <c r="K90" s="298" t="str">
        <f>IF(('Cage 13'!M14+'Cage 13'!O14)='Cage 13'!Q8,"",'Cage 13'!O15)</f>
        <v/>
      </c>
      <c r="L90" s="236"/>
      <c r="M90" s="152"/>
      <c r="N90" s="152"/>
      <c r="O90" s="150"/>
    </row>
    <row r="91" spans="1:15" ht="13.05" customHeight="1" x14ac:dyDescent="0.3">
      <c r="A91" s="152"/>
      <c r="B91" s="152"/>
      <c r="C91" s="310">
        <v>14</v>
      </c>
      <c r="D91" s="311">
        <v>3</v>
      </c>
      <c r="E91" s="296" t="str">
        <f>IF(ISBLANK('Cage 14'!$L$7),"",'Cage 14'!$L$7)</f>
        <v/>
      </c>
      <c r="F91" s="296" t="str">
        <f>IFERROR('Cage 14'!$L$8,"")</f>
        <v/>
      </c>
      <c r="G91" s="296" t="str">
        <f>IF('Cage 14'!$M$10="","",MIN('Cage 14'!$M$10,'Cage 14'!$P$10))</f>
        <v/>
      </c>
      <c r="H91" s="296" t="str">
        <f>IFERROR(IF(('Cage 14'!M9+'Cage 14'!O9+'Cage 14'!Q9+'Cage 14'!M14)='Cage 14'!O8,"",MAX('Cage 14'!P10+6,'Cage 14'!M10+6)),"")</f>
        <v/>
      </c>
      <c r="I91" s="296">
        <f ca="1">IFERROR(IF('Cage 14'!Q4=MAX('Cage 14'!Q4:Q5),'Cage 14'!Q4,MIN('Cage 14'!Q4:Q5)),"")</f>
        <v>0</v>
      </c>
      <c r="J91" s="296" t="str">
        <f>IF(('Cage 14'!M14+'Cage 14'!O14)='Cage 14'!Q8,"",'Cage 14'!L15)</f>
        <v/>
      </c>
      <c r="K91" s="298" t="str">
        <f>IF(('Cage 14'!M14+'Cage 14'!O14)='Cage 14'!Q8,"",'Cage 14'!O15)</f>
        <v/>
      </c>
      <c r="L91" s="236"/>
      <c r="M91" s="152"/>
      <c r="N91" s="152"/>
      <c r="O91" s="150"/>
    </row>
    <row r="92" spans="1:15" ht="13.05" customHeight="1" x14ac:dyDescent="0.3">
      <c r="A92" s="152"/>
      <c r="B92" s="152"/>
      <c r="C92" s="294">
        <v>15</v>
      </c>
      <c r="D92" s="295">
        <v>3</v>
      </c>
      <c r="E92" s="296" t="str">
        <f>IF(ISBLANK('Cage 15'!$L$7),"",'Cage 15'!$L$7)</f>
        <v/>
      </c>
      <c r="F92" s="296" t="str">
        <f>IFERROR('Cage 15'!$L$8,"")</f>
        <v/>
      </c>
      <c r="G92" s="296" t="str">
        <f>IF('Cage 15'!$M$10="","",MIN('Cage 15'!$M$10,'Cage 15'!$P$10))</f>
        <v/>
      </c>
      <c r="H92" s="296" t="str">
        <f>IFERROR(IF(('Cage 15'!M9+'Cage 15'!O9+'Cage 15'!Q9+'Cage 15'!M14)='Cage 15'!O8,"",MAX('Cage 15'!P10+6,'Cage 15'!M10+6)),"")</f>
        <v/>
      </c>
      <c r="I92" s="296">
        <f ca="1">IFERROR(IF('Cage 15'!Q4=MAX('Cage 15'!Q4:Q5),'Cage 15'!Q4,MIN('Cage 15'!Q4:Q5)),"")</f>
        <v>0</v>
      </c>
      <c r="J92" s="296" t="str">
        <f>IF(('Cage 15'!M14+'Cage 15'!O14)='Cage 15'!Q8,"",'Cage 15'!L15)</f>
        <v/>
      </c>
      <c r="K92" s="298" t="str">
        <f>IF(('Cage 15'!M14+'Cage 15'!O14)='Cage 15'!Q8,"",'Cage 15'!O15)</f>
        <v/>
      </c>
      <c r="L92" s="236"/>
      <c r="M92" s="152"/>
      <c r="N92" s="152"/>
      <c r="O92" s="150"/>
    </row>
    <row r="93" spans="1:15" ht="13.05" customHeight="1" x14ac:dyDescent="0.3">
      <c r="A93" s="152"/>
      <c r="B93" s="152"/>
      <c r="C93" s="294">
        <v>16</v>
      </c>
      <c r="D93" s="295">
        <v>3</v>
      </c>
      <c r="E93" s="296" t="str">
        <f>IF(ISBLANK('Cage 16'!$L$7),"",'Cage 16'!$L$7)</f>
        <v/>
      </c>
      <c r="F93" s="296" t="str">
        <f>IFERROR('Cage 16'!$L$8,"")</f>
        <v/>
      </c>
      <c r="G93" s="296" t="str">
        <f>IF('Cage 16'!$M$10="","",MIN('Cage 16'!$M$10,'Cage 16'!$P$10))</f>
        <v/>
      </c>
      <c r="H93" s="296" t="str">
        <f>IFERROR(IF(('Cage 16'!M9+'Cage 16'!O9+'Cage 16'!Q9+'Cage 16'!M14)='Cage 16'!O8,"",MAX('Cage 16'!P10+6,'Cage 16'!M10+6)),"")</f>
        <v/>
      </c>
      <c r="I93" s="296">
        <f ca="1">IFERROR(IF('Cage 16'!Q4=MAX('Cage 16'!Q4:Q5),'Cage 16'!Q4,MIN('Cage 16'!Q4:Q5)),"")</f>
        <v>0</v>
      </c>
      <c r="J93" s="296" t="str">
        <f>IF(('Cage 16'!M14+'Cage 16'!O14)='Cage 16'!Q8,"",'Cage 16'!L15)</f>
        <v/>
      </c>
      <c r="K93" s="298" t="str">
        <f>IF(('Cage 16'!M14+'Cage 16'!O14)='Cage 16'!Q8,"",'Cage 16'!O15)</f>
        <v/>
      </c>
      <c r="L93" s="236"/>
      <c r="M93" s="152"/>
      <c r="N93" s="152"/>
      <c r="O93" s="150"/>
    </row>
    <row r="94" spans="1:15" ht="13.05" customHeight="1" x14ac:dyDescent="0.3">
      <c r="A94" s="152"/>
      <c r="B94" s="152"/>
      <c r="C94" s="294">
        <v>17</v>
      </c>
      <c r="D94" s="295">
        <v>3</v>
      </c>
      <c r="E94" s="296" t="str">
        <f>IF(ISBLANK('Cage 17'!$L$7),"",'Cage 17'!$L$7)</f>
        <v/>
      </c>
      <c r="F94" s="296" t="str">
        <f>IFERROR('Cage 17'!$L$8,"")</f>
        <v/>
      </c>
      <c r="G94" s="296" t="str">
        <f>IF('Cage 17'!$M$10="","",MIN('Cage 17'!$M$10,'Cage 17'!$P$10))</f>
        <v/>
      </c>
      <c r="H94" s="296" t="str">
        <f>IFERROR(IF(('Cage 17'!M9+'Cage 17'!O9+'Cage 17'!Q9+'Cage 17'!M14)='Cage 17'!O8,"",MAX('Cage 17'!P10+6,'Cage 17'!M10+6)),"")</f>
        <v/>
      </c>
      <c r="I94" s="296">
        <f ca="1">IFERROR(IF('Cage 17'!Q4=MAX('Cage 17'!Q4:Q5),'Cage 17'!Q4,MIN('Cage 17'!Q4:Q5)),"")</f>
        <v>0</v>
      </c>
      <c r="J94" s="296" t="str">
        <f>IF(('Cage 17'!M14+'Cage 17'!O14)='Cage 17'!Q8,"",'Cage 17'!L15)</f>
        <v/>
      </c>
      <c r="K94" s="298" t="str">
        <f>IF(('Cage 17'!M14+'Cage 17'!O14)='Cage 17'!Q8,"",'Cage 17'!O15)</f>
        <v/>
      </c>
      <c r="L94" s="236"/>
      <c r="M94" s="152"/>
      <c r="N94" s="152"/>
      <c r="O94" s="150"/>
    </row>
    <row r="95" spans="1:15" ht="13.05" customHeight="1" x14ac:dyDescent="0.3">
      <c r="A95" s="152"/>
      <c r="B95" s="152"/>
      <c r="C95" s="294">
        <v>18</v>
      </c>
      <c r="D95" s="295">
        <v>3</v>
      </c>
      <c r="E95" s="296" t="str">
        <f>IF(ISBLANK('Cage 18'!$L$7),"",'Cage 18'!$L$7)</f>
        <v/>
      </c>
      <c r="F95" s="296" t="str">
        <f>IFERROR('Cage 18'!$L$8,"")</f>
        <v/>
      </c>
      <c r="G95" s="296" t="str">
        <f>IF('Cage 18'!$M$10="","",MIN('Cage 18'!$M$10,'Cage 18'!$P$10))</f>
        <v/>
      </c>
      <c r="H95" s="296" t="str">
        <f>IFERROR(IF(('Cage 18'!M9+'Cage 18'!O9+'Cage 18'!Q9+'Cage 18'!M14)='Cage 18'!O8,"",MAX('Cage 18'!P10+6,'Cage 18'!M10+6)),"")</f>
        <v/>
      </c>
      <c r="I95" s="296">
        <f ca="1">IFERROR(IF('Cage 18'!Q4=MAX('Cage 18'!Q4:Q5),'Cage 18'!Q4,MIN('Cage 18'!Q4:Q5)),"")</f>
        <v>0</v>
      </c>
      <c r="J95" s="296" t="str">
        <f>IF(('Cage 18'!M14+'Cage 18'!O14)='Cage 18'!Q8,"",'Cage 18'!L15)</f>
        <v/>
      </c>
      <c r="K95" s="298" t="str">
        <f>IF(('Cage 18'!M14+'Cage 18'!O14)='Cage 18'!Q8,"",'Cage 18'!O15)</f>
        <v/>
      </c>
      <c r="L95" s="236"/>
      <c r="M95" s="152"/>
      <c r="N95" s="152"/>
      <c r="O95" s="150"/>
    </row>
    <row r="96" spans="1:15" ht="13.05" customHeight="1" x14ac:dyDescent="0.3">
      <c r="A96" s="152"/>
      <c r="B96" s="152"/>
      <c r="C96" s="313">
        <v>19</v>
      </c>
      <c r="D96" s="317">
        <v>3</v>
      </c>
      <c r="E96" s="296" t="str">
        <f>IF(ISBLANK('Cage 19'!$L$7),"",'Cage 19'!$L$7)</f>
        <v/>
      </c>
      <c r="F96" s="296" t="str">
        <f>IFERROR('Cage 19'!$L$8,"")</f>
        <v/>
      </c>
      <c r="G96" s="296" t="str">
        <f>IF('Cage 19'!$M$10="","",MIN('Cage 19'!$M$10,'Cage 19'!$P$10))</f>
        <v/>
      </c>
      <c r="H96" s="296" t="str">
        <f>IFERROR(IF(('Cage 19'!M9+'Cage 19'!O9+'Cage 19'!Q9+'Cage 19'!M14)='Cage 19'!O8,"",MAX('Cage 19'!P10+6,'Cage 19'!M10+6)),"")</f>
        <v/>
      </c>
      <c r="I96" s="296">
        <f ca="1">IFERROR(IF('Cage 19'!Q4=MAX('Cage 19'!Q4:Q5),'Cage 19'!Q4,MIN('Cage 19'!Q4:Q5)),"")</f>
        <v>0</v>
      </c>
      <c r="J96" s="296" t="str">
        <f>IF(('Cage 19'!M14+'Cage 19'!O14)='Cage 19'!Q8,"",'Cage 19'!L15)</f>
        <v/>
      </c>
      <c r="K96" s="298" t="str">
        <f>IF(('Cage 19'!M14+'Cage 19'!O14)='Cage 19'!Q8,"",'Cage 19'!O15)</f>
        <v/>
      </c>
      <c r="L96" s="236"/>
      <c r="M96" s="152"/>
      <c r="N96" s="152"/>
      <c r="O96" s="150"/>
    </row>
    <row r="97" spans="1:15" ht="13.05" customHeight="1" x14ac:dyDescent="0.3">
      <c r="A97" s="152"/>
      <c r="B97" s="152"/>
      <c r="C97" s="294">
        <v>20</v>
      </c>
      <c r="D97" s="295">
        <v>3</v>
      </c>
      <c r="E97" s="296" t="str">
        <f>IF(ISBLANK('Cage 20'!$L$7),"",'Cage 20'!$L$7)</f>
        <v/>
      </c>
      <c r="F97" s="296" t="str">
        <f>IFERROR('Cage 20'!$L$8,"")</f>
        <v/>
      </c>
      <c r="G97" s="296" t="str">
        <f>IF('Cage 20'!$M$10="","",MIN('Cage 20'!$M$10,'Cage 20'!$P$10))</f>
        <v/>
      </c>
      <c r="H97" s="296" t="str">
        <f>IFERROR(IF(('Cage 20'!M9+'Cage 20'!O9+'Cage 20'!Q9+'Cage 20'!M14)='Cage 20'!O8,"",MAX('Cage 20'!P10+6,'Cage 20'!M10+6)),"")</f>
        <v/>
      </c>
      <c r="I97" s="296">
        <f ca="1">IFERROR(IF('Cage 20'!Q4=MAX('Cage 20'!Q4:Q5),'Cage 20'!Q4,MIN('Cage 20'!Q4:Q5)),"")</f>
        <v>0</v>
      </c>
      <c r="J97" s="296" t="str">
        <f>IF(('Cage 20'!M14+'Cage 20'!O14)='Cage 20'!Q8,"",'Cage 20'!L15)</f>
        <v/>
      </c>
      <c r="K97" s="298" t="str">
        <f>IF(('Cage 20'!M14+'Cage 20'!O14)='Cage 20'!Q8,"",'Cage 20'!O15)</f>
        <v/>
      </c>
      <c r="L97" s="236"/>
      <c r="M97" s="152"/>
      <c r="N97" s="152"/>
      <c r="O97" s="150"/>
    </row>
    <row r="98" spans="1:15" ht="13.05" customHeight="1" x14ac:dyDescent="0.3">
      <c r="A98" s="152"/>
      <c r="B98" s="152"/>
      <c r="C98" s="294">
        <v>21</v>
      </c>
      <c r="D98" s="295">
        <v>3</v>
      </c>
      <c r="E98" s="296" t="str">
        <f>IF(ISBLANK('Cage 21'!$L$7),"",'Cage 21'!$L$7)</f>
        <v/>
      </c>
      <c r="F98" s="296" t="str">
        <f>IFERROR('Cage 21'!$L$8,"")</f>
        <v/>
      </c>
      <c r="G98" s="296" t="str">
        <f>IF('Cage 21'!$M$10="","",MIN('Cage 21'!$M$10,'Cage 21'!$P$10))</f>
        <v/>
      </c>
      <c r="H98" s="296" t="str">
        <f>IFERROR(IF(('Cage 21'!M9+'Cage 21'!O9+'Cage 21'!Q9+'Cage 21'!M14)='Cage 21'!O8,"",MAX('Cage 21'!P10+6,'Cage 21'!M10+6)),"")</f>
        <v/>
      </c>
      <c r="I98" s="296">
        <f ca="1">IFERROR(IF('Cage 21'!Q4=MAX('Cage 21'!Q4:Q5),'Cage 21'!Q4,MIN('Cage 21'!Q4:Q5)),"")</f>
        <v>0</v>
      </c>
      <c r="J98" s="296" t="str">
        <f>IF(('Cage 21'!M14+'Cage 21'!O14)='Cage 21'!Q8,"",'Cage 21'!L15)</f>
        <v/>
      </c>
      <c r="K98" s="298" t="str">
        <f>IF(('Cage 21'!M14+'Cage 21'!O14)='Cage 21'!Q8,"",'Cage 21'!O15)</f>
        <v/>
      </c>
      <c r="L98" s="236"/>
      <c r="M98" s="152"/>
      <c r="N98" s="152"/>
      <c r="O98" s="150"/>
    </row>
    <row r="99" spans="1:15" ht="13.05" customHeight="1" x14ac:dyDescent="0.3">
      <c r="A99" s="152"/>
      <c r="B99" s="152"/>
      <c r="C99" s="294">
        <v>22</v>
      </c>
      <c r="D99" s="295">
        <v>3</v>
      </c>
      <c r="E99" s="296" t="str">
        <f>IF(ISBLANK('Cage 22'!$L$7),"",'Cage 22'!$L$7)</f>
        <v/>
      </c>
      <c r="F99" s="296" t="str">
        <f>IFERROR('Cage 22'!$L$8,"")</f>
        <v/>
      </c>
      <c r="G99" s="296" t="str">
        <f>IF('Cage 22'!$M$10="","",MIN('Cage 22'!$M$10,'Cage 22'!$P$10))</f>
        <v/>
      </c>
      <c r="H99" s="296" t="str">
        <f>IFERROR(IF(('Cage 22'!M9+'Cage 22'!O9+'Cage 22'!Q9+'Cage 22'!M14)='Cage 22'!O8,"",MAX('Cage 22'!P10+6,'Cage 22'!M10+6)),"")</f>
        <v/>
      </c>
      <c r="I99" s="296">
        <f ca="1">IFERROR(IF('Cage 22'!Q4=MAX('Cage 22'!Q4:Q5),'Cage 22'!Q4,MIN('Cage 22'!Q4:Q5)),"")</f>
        <v>0</v>
      </c>
      <c r="J99" s="296" t="str">
        <f>IF(('Cage 22'!M14+'Cage 22'!O14)='Cage 22'!Q8,"",'Cage 22'!L15)</f>
        <v/>
      </c>
      <c r="K99" s="298" t="str">
        <f>IF(('Cage 22'!M14+'Cage 22'!O14)='Cage 22'!Q8,"",'Cage 22'!O15)</f>
        <v/>
      </c>
      <c r="L99" s="236"/>
      <c r="M99" s="152"/>
      <c r="N99" s="152"/>
      <c r="O99" s="150"/>
    </row>
    <row r="100" spans="1:15" ht="13.05" customHeight="1" x14ac:dyDescent="0.3">
      <c r="A100" s="152"/>
      <c r="B100" s="152"/>
      <c r="C100" s="294">
        <v>23</v>
      </c>
      <c r="D100" s="295">
        <v>3</v>
      </c>
      <c r="E100" s="296" t="str">
        <f>IF(ISBLANK('Cage 23'!$L$7),"",'Cage 23'!$L$7)</f>
        <v/>
      </c>
      <c r="F100" s="296" t="str">
        <f>IFERROR('Cage 23'!$L$8,"")</f>
        <v/>
      </c>
      <c r="G100" s="296" t="str">
        <f>IF('Cage 23'!$M$10="","",MIN('Cage 23'!$M$10,'Cage 23'!$P$10))</f>
        <v/>
      </c>
      <c r="H100" s="296" t="str">
        <f>IFERROR(IF(('Cage 23'!M9+'Cage 23'!O9+'Cage 23'!Q9+'Cage 23'!M14)='Cage 23'!O8,"",MAX('Cage 23'!P10+6,'Cage 23'!M10+6)),"")</f>
        <v/>
      </c>
      <c r="I100" s="296">
        <f ca="1">IFERROR(IF('Cage 23'!Q4=MAX('Cage 23'!Q4:Q5),'Cage 23'!Q4,MIN('Cage 23'!Q4:Q5)),"")</f>
        <v>0</v>
      </c>
      <c r="J100" s="296" t="str">
        <f>IF(('Cage 23'!M14+'Cage 23'!O14)='Cage 23'!Q8,"",'Cage 23'!L15)</f>
        <v/>
      </c>
      <c r="K100" s="298" t="str">
        <f>IF(('Cage 23'!M14+'Cage 23'!O14)='Cage 23'!Q8,"",'Cage 23'!O15)</f>
        <v/>
      </c>
      <c r="L100" s="236"/>
      <c r="M100" s="152"/>
      <c r="N100" s="152"/>
      <c r="O100" s="150"/>
    </row>
    <row r="101" spans="1:15" ht="13.05" customHeight="1" x14ac:dyDescent="0.3">
      <c r="A101" s="152"/>
      <c r="B101" s="152"/>
      <c r="C101" s="294">
        <v>24</v>
      </c>
      <c r="D101" s="295">
        <v>3</v>
      </c>
      <c r="E101" s="296" t="str">
        <f>IF(ISBLANK('Cage 24'!$L$7),"",'Cage 24'!$L$7)</f>
        <v/>
      </c>
      <c r="F101" s="296" t="str">
        <f>IFERROR('Cage 24'!$L$8,"")</f>
        <v/>
      </c>
      <c r="G101" s="296" t="str">
        <f>IF('Cage 24'!$M$10="","",MIN('Cage 24'!$M$10,'Cage 24'!$P$10))</f>
        <v/>
      </c>
      <c r="H101" s="296" t="str">
        <f>IFERROR(IF(('Cage 24'!M9+'Cage 24'!O9+'Cage 24'!Q9+'Cage 24'!M14)='Cage 24'!O8,"",MAX('Cage 24'!P10+6,'Cage 24'!M10+6)),"")</f>
        <v/>
      </c>
      <c r="I101" s="296">
        <f ca="1">IFERROR(IF('Cage 24'!Q4=MAX('Cage 24'!Q4:Q5),'Cage 24'!Q4,MIN('Cage 24'!Q4:Q5)),"")</f>
        <v>0</v>
      </c>
      <c r="J101" s="296" t="str">
        <f>IF(('Cage 24'!M14+'Cage 24'!O14)='Cage 24'!Q8,"",'Cage 24'!L15)</f>
        <v/>
      </c>
      <c r="K101" s="298" t="str">
        <f>IF(('Cage 24'!M14+'Cage 24'!O14)='Cage 24'!Q8,"",'Cage 24'!O15)</f>
        <v/>
      </c>
      <c r="L101" s="236"/>
      <c r="M101" s="152"/>
      <c r="N101" s="152"/>
      <c r="O101" s="150"/>
    </row>
    <row r="102" spans="1:15" ht="13.05" customHeight="1" x14ac:dyDescent="0.3">
      <c r="A102" s="152"/>
      <c r="B102" s="152"/>
      <c r="C102" s="294">
        <v>25</v>
      </c>
      <c r="D102" s="295">
        <v>3</v>
      </c>
      <c r="E102" s="296" t="str">
        <f>IF(ISBLANK('Cage 25'!$L$7),"",'Cage 25'!$L$7)</f>
        <v/>
      </c>
      <c r="F102" s="296" t="str">
        <f>IFERROR('Cage 25'!$L$8,"")</f>
        <v/>
      </c>
      <c r="G102" s="296" t="str">
        <f>IF('Cage 25'!$M$10="","",MIN('Cage 25'!$M$10,'Cage 25'!$P$10))</f>
        <v/>
      </c>
      <c r="H102" s="296" t="str">
        <f>IFERROR(IF(('Cage 25'!M9+'Cage 25'!O9+'Cage 25'!Q9+'Cage 25'!M14)='Cage 25'!O8,"",MAX('Cage 25'!P10+6,'Cage 25'!M10+6)),"")</f>
        <v/>
      </c>
      <c r="I102" s="296">
        <f ca="1">IFERROR(IF('Cage 25'!Q4=MAX('Cage 25'!Q4:Q5),'Cage 25'!Q4,MIN('Cage 25'!Q4:Q5)),"")</f>
        <v>0</v>
      </c>
      <c r="J102" s="296" t="str">
        <f>IF(('Cage 25'!M14+'Cage 25'!O14)='Cage 25'!Q8,"",'Cage 25'!L15)</f>
        <v/>
      </c>
      <c r="K102" s="298" t="str">
        <f>IF(('Cage 25'!M14+'Cage 25'!O14)='Cage 25'!Q8,"",'Cage 25'!O15)</f>
        <v/>
      </c>
      <c r="L102" s="236"/>
      <c r="M102" s="152"/>
      <c r="N102" s="152"/>
      <c r="O102" s="150"/>
    </row>
    <row r="103" spans="1:15" ht="13.05" customHeight="1" x14ac:dyDescent="0.3">
      <c r="A103" s="152"/>
      <c r="B103" s="152"/>
      <c r="C103" s="294">
        <v>26</v>
      </c>
      <c r="D103" s="295">
        <v>3</v>
      </c>
      <c r="E103" s="296" t="str">
        <f>IF(ISBLANK('Cage 26'!$L$7),"",'Cage 26'!$L$7)</f>
        <v/>
      </c>
      <c r="F103" s="296" t="str">
        <f>IFERROR('Cage 26'!$L$8,"")</f>
        <v/>
      </c>
      <c r="G103" s="296" t="str">
        <f>IF('Cage 26'!$M$10="","",MIN('Cage 26'!$M$10,'Cage 26'!$P$10))</f>
        <v/>
      </c>
      <c r="H103" s="296" t="str">
        <f>IFERROR(IF(('Cage 26'!M9+'Cage 26'!O9+'Cage 26'!Q9+'Cage 26'!M14)='Cage 26'!O8,"",MAX('Cage 26'!P10+6,'Cage 26'!M10+6)),"")</f>
        <v/>
      </c>
      <c r="I103" s="296">
        <f ca="1">IFERROR(IF('Cage 26'!Q4=MAX('Cage 26'!Q4:Q5),'Cage 26'!Q4,MIN('Cage 26'!Q4:Q5)),"")</f>
        <v>0</v>
      </c>
      <c r="J103" s="296" t="str">
        <f>IF(('Cage 26'!M14+'Cage 26'!O14)='Cage 26'!Q8,"",'Cage 26'!L15)</f>
        <v/>
      </c>
      <c r="K103" s="298" t="str">
        <f>IF(('Cage 26'!M14+'Cage 26'!O14)='Cage 26'!Q8,"",'Cage 26'!O15)</f>
        <v/>
      </c>
      <c r="L103" s="236"/>
      <c r="M103" s="152"/>
      <c r="N103" s="152"/>
      <c r="O103" s="150"/>
    </row>
    <row r="104" spans="1:15" ht="13.05" customHeight="1" x14ac:dyDescent="0.3">
      <c r="A104" s="152"/>
      <c r="B104" s="152"/>
      <c r="C104" s="294">
        <v>27</v>
      </c>
      <c r="D104" s="295">
        <v>3</v>
      </c>
      <c r="E104" s="296" t="str">
        <f>IF(ISBLANK('Cage 27'!$L$7),"",'Cage 27'!$L$7)</f>
        <v/>
      </c>
      <c r="F104" s="296" t="str">
        <f>IFERROR('Cage 27'!$L$8,"")</f>
        <v/>
      </c>
      <c r="G104" s="296" t="str">
        <f>IF('Cage 27'!$M$10="","",MIN('Cage 27'!$M$10,'Cage 27'!$P$10))</f>
        <v/>
      </c>
      <c r="H104" s="296" t="str">
        <f>IFERROR(IF(('Cage 27'!M9+'Cage 27'!O9+'Cage 27'!Q9+'Cage 27'!M14)='Cage 27'!O8,"",MAX('Cage 27'!P10+6,'Cage 27'!M10+6)),"")</f>
        <v/>
      </c>
      <c r="I104" s="296">
        <f ca="1">IFERROR(IF('Cage 27'!Q4=MAX('Cage 27'!Q4:Q5),'Cage 27'!Q4,MIN('Cage 27'!Q4:Q5)),"")</f>
        <v>0</v>
      </c>
      <c r="J104" s="296" t="str">
        <f>IF(('Cage 27'!M14+'Cage 27'!O14)='Cage 27'!Q8,"",'Cage 27'!L15)</f>
        <v/>
      </c>
      <c r="K104" s="298" t="str">
        <f>IF(('Cage 27'!M14+'Cage 27'!O14)='Cage 27'!Q8,"",'Cage 27'!O15)</f>
        <v/>
      </c>
      <c r="L104" s="236"/>
      <c r="M104" s="152"/>
      <c r="N104" s="152"/>
      <c r="O104" s="150"/>
    </row>
    <row r="105" spans="1:15" ht="13.05" customHeight="1" x14ac:dyDescent="0.3">
      <c r="A105" s="152"/>
      <c r="B105" s="152"/>
      <c r="C105" s="294">
        <v>28</v>
      </c>
      <c r="D105" s="295">
        <v>3</v>
      </c>
      <c r="E105" s="296" t="str">
        <f>IF(ISBLANK('Cage 28'!$L$7),"",'Cage 28'!$L$7)</f>
        <v/>
      </c>
      <c r="F105" s="296" t="str">
        <f>IFERROR('Cage 28'!$L$8,"")</f>
        <v/>
      </c>
      <c r="G105" s="296" t="str">
        <f>IF('Cage 28'!$M$10="","",MIN('Cage 28'!$M$10,'Cage 28'!$P$10))</f>
        <v/>
      </c>
      <c r="H105" s="296" t="str">
        <f>IFERROR(IF(('Cage 28'!M9+'Cage 28'!O9+'Cage 28'!Q9+'Cage 28'!M14)='Cage 28'!O8,"",MAX('Cage 28'!P10+6,'Cage 28'!M10+6)),"")</f>
        <v/>
      </c>
      <c r="I105" s="296">
        <f ca="1">IFERROR(IF('Cage 28'!Q4=MAX('Cage 28'!Q4:Q5),'Cage 28'!Q4,MIN('Cage 28'!Q4:Q5)),"")</f>
        <v>0</v>
      </c>
      <c r="J105" s="296" t="str">
        <f>IF(('Cage 28'!M14+'Cage 28'!O14)='Cage 28'!Q8,"",'Cage 28'!L15)</f>
        <v/>
      </c>
      <c r="K105" s="298" t="str">
        <f>IF(('Cage 28'!M14+'Cage 28'!O14)='Cage 28'!Q8,"",'Cage 28'!O15)</f>
        <v/>
      </c>
      <c r="L105" s="236"/>
      <c r="M105" s="152"/>
      <c r="N105" s="152"/>
      <c r="O105" s="150"/>
    </row>
    <row r="106" spans="1:15" ht="13.05" customHeight="1" x14ac:dyDescent="0.3">
      <c r="A106" s="152"/>
      <c r="B106" s="152"/>
      <c r="C106" s="294">
        <v>29</v>
      </c>
      <c r="D106" s="295">
        <v>3</v>
      </c>
      <c r="E106" s="296" t="str">
        <f>IF(ISBLANK('Cage 29'!$L$7),"",'Cage 29'!$L$7)</f>
        <v/>
      </c>
      <c r="F106" s="296" t="str">
        <f>IFERROR('Cage 29'!$L$8,"")</f>
        <v/>
      </c>
      <c r="G106" s="296" t="str">
        <f>IF('Cage 29'!$M$10="","",MIN('Cage 29'!$M$10,'Cage 29'!$P$10))</f>
        <v/>
      </c>
      <c r="H106" s="296" t="str">
        <f>IFERROR(IF(('Cage 29'!M9+'Cage 29'!O9+'Cage 29'!Q9+'Cage 29'!M14)='Cage 29'!O8,"",MAX('Cage 29'!P10+6,'Cage 29'!M10+6)),"")</f>
        <v/>
      </c>
      <c r="I106" s="296">
        <f ca="1">IFERROR(IF('Cage 29'!Q4=MAX('Cage 29'!Q4:Q5),'Cage 29'!Q4,MIN('Cage 29'!Q4:Q5)),"")</f>
        <v>0</v>
      </c>
      <c r="J106" s="296" t="str">
        <f>IF(('Cage 29'!M14+'Cage 29'!O14)='Cage 29'!Q8,"",'Cage 29'!L15)</f>
        <v/>
      </c>
      <c r="K106" s="298" t="str">
        <f>IF(('Cage 29'!M14+'Cage 29'!O14)='Cage 29'!Q8,"",'Cage 29'!O15)</f>
        <v/>
      </c>
      <c r="L106" s="236"/>
      <c r="M106" s="152"/>
      <c r="N106" s="152"/>
      <c r="O106" s="150"/>
    </row>
    <row r="107" spans="1:15" ht="13.05" customHeight="1" x14ac:dyDescent="0.3">
      <c r="A107" s="152"/>
      <c r="B107" s="152"/>
      <c r="C107" s="310">
        <v>30</v>
      </c>
      <c r="D107" s="311">
        <v>3</v>
      </c>
      <c r="E107" s="296" t="str">
        <f>IF(ISBLANK('Cage 30'!$L$7),"",'Cage 30'!$L$7)</f>
        <v/>
      </c>
      <c r="F107" s="296" t="str">
        <f>IFERROR('Cage 30'!$L$8,"")</f>
        <v/>
      </c>
      <c r="G107" s="296" t="str">
        <f>IF('Cage 30'!$M$10="","",MIN('Cage 30'!$M$10,'Cage 30'!$P$10))</f>
        <v/>
      </c>
      <c r="H107" s="296" t="str">
        <f>IFERROR(IF(('Cage 30'!M9+'Cage 30'!O9+'Cage 30'!Q9+'Cage 30'!M14)='Cage 30'!O8,"",MAX('Cage 30'!P10+6,'Cage 30'!M10+6)),"")</f>
        <v/>
      </c>
      <c r="I107" s="296">
        <f ca="1">IFERROR(IF('Cage 30'!Q4=MAX('Cage 30'!Q4:Q5),'Cage 30'!Q4,MIN('Cage 30'!Q4:Q5)),"")</f>
        <v>0</v>
      </c>
      <c r="J107" s="296" t="str">
        <f>IF(('Cage 30'!M14+'Cage 30'!O14)='Cage 30'!Q8,"",'Cage 30'!L15)</f>
        <v/>
      </c>
      <c r="K107" s="298" t="str">
        <f>IF(('Cage 30'!M14+'Cage 30'!O14)='Cage 30'!Q8,"",'Cage 30'!O15)</f>
        <v/>
      </c>
      <c r="L107" s="236"/>
      <c r="M107" s="152"/>
      <c r="N107" s="152"/>
      <c r="O107" s="150"/>
    </row>
    <row r="108" spans="1:15" ht="13.05" customHeight="1" x14ac:dyDescent="0.3">
      <c r="A108" s="152"/>
      <c r="B108" s="152"/>
      <c r="C108" s="294">
        <v>31</v>
      </c>
      <c r="D108" s="295">
        <v>3</v>
      </c>
      <c r="E108" s="296" t="str">
        <f>IF(ISBLANK('Cage 31'!$L$7),"",'Cage 31'!$L$7)</f>
        <v/>
      </c>
      <c r="F108" s="296" t="str">
        <f>IFERROR('Cage 31'!$L$8,"")</f>
        <v/>
      </c>
      <c r="G108" s="296" t="str">
        <f>IF('Cage 31'!$M$10="","",MIN('Cage 31'!$M$10,'Cage 31'!$P$10))</f>
        <v/>
      </c>
      <c r="H108" s="296" t="str">
        <f>IFERROR(IF(('Cage 31'!M9+'Cage 31'!O9+'Cage 31'!Q9+'Cage 31'!M14)='Cage 31'!O8,"",MAX('Cage 31'!P10+6,'Cage 31'!M10+6)),"")</f>
        <v/>
      </c>
      <c r="I108" s="296">
        <f ca="1">IFERROR(IF('Cage 31'!Q4=MAX('Cage 31'!Q4:Q5),'Cage 31'!Q4,MIN('Cage 31'!Q4:Q5)),"")</f>
        <v>0</v>
      </c>
      <c r="J108" s="296" t="str">
        <f>IF(('Cage 31'!M14+'Cage 31'!O14)='Cage 31'!Q8,"",'Cage 31'!L15)</f>
        <v/>
      </c>
      <c r="K108" s="298" t="str">
        <f>IF(('Cage 31'!M14+'Cage 31'!O14)='Cage 31'!Q8,"",'Cage 31'!O15)</f>
        <v/>
      </c>
      <c r="L108" s="236"/>
      <c r="M108" s="152"/>
      <c r="N108" s="152"/>
      <c r="O108" s="150"/>
    </row>
    <row r="109" spans="1:15" ht="13.05" customHeight="1" x14ac:dyDescent="0.3">
      <c r="A109" s="152"/>
      <c r="B109" s="152"/>
      <c r="C109" s="294">
        <v>32</v>
      </c>
      <c r="D109" s="295">
        <v>3</v>
      </c>
      <c r="E109" s="296" t="str">
        <f>IF(ISBLANK('Cage 32'!$L$7),"",'Cage 32'!$L$7)</f>
        <v/>
      </c>
      <c r="F109" s="296" t="str">
        <f>IFERROR('Cage 32'!$L$8,"")</f>
        <v/>
      </c>
      <c r="G109" s="296" t="str">
        <f>IF('Cage 32'!$M$10="","",MIN('Cage 32'!$M$10,'Cage 32'!$P$10))</f>
        <v/>
      </c>
      <c r="H109" s="296" t="str">
        <f>IFERROR(IF(('Cage 32'!M9+'Cage 32'!O9+'Cage 32'!Q9+'Cage 32'!M14)='Cage 32'!O8,"",MAX('Cage 32'!P10+6,'Cage 32'!M10+6)),"")</f>
        <v/>
      </c>
      <c r="I109" s="296">
        <f ca="1">IFERROR(IF('Cage 32'!Q4=MAX('Cage 32'!Q4:Q5),'Cage 32'!Q4,MIN('Cage 32'!Q4:Q5)),"")</f>
        <v>0</v>
      </c>
      <c r="J109" s="296" t="str">
        <f>IF(('Cage 32'!M14+'Cage 32'!O14)='Cage 32'!Q8,"",'Cage 32'!L15)</f>
        <v/>
      </c>
      <c r="K109" s="298" t="str">
        <f>IF(('Cage 32'!M14+'Cage 32'!O14)='Cage 32'!Q8,"",'Cage 32'!O15)</f>
        <v/>
      </c>
      <c r="L109" s="236"/>
      <c r="M109" s="152"/>
      <c r="N109" s="152"/>
      <c r="O109" s="150"/>
    </row>
    <row r="110" spans="1:15" ht="13.05" customHeight="1" x14ac:dyDescent="0.3">
      <c r="A110" s="152"/>
      <c r="B110" s="152"/>
      <c r="C110" s="294">
        <v>33</v>
      </c>
      <c r="D110" s="295">
        <v>3</v>
      </c>
      <c r="E110" s="296" t="str">
        <f>IF(ISBLANK('Cage 33'!$L$7),"",'Cage 33'!$L$7)</f>
        <v/>
      </c>
      <c r="F110" s="296" t="str">
        <f>IFERROR('Cage 33'!$L$8,"")</f>
        <v/>
      </c>
      <c r="G110" s="296" t="str">
        <f>IF('Cage 33'!$M$10="","",MIN('Cage 33'!$M$10,'Cage 33'!$P$10))</f>
        <v/>
      </c>
      <c r="H110" s="296" t="str">
        <f>IFERROR(IF(('Cage 33'!M9+'Cage 33'!O9+'Cage 33'!Q9+'Cage 33'!M14)='Cage 33'!O8,"",MAX('Cage 33'!P10+6,'Cage 33'!M10+6)),"")</f>
        <v/>
      </c>
      <c r="I110" s="296">
        <f ca="1">IFERROR(IF('Cage 33'!Q4=MAX('Cage 33'!Q4:Q5),'Cage 33'!Q4,MIN('Cage 33'!Q4:Q5)),"")</f>
        <v>0</v>
      </c>
      <c r="J110" s="296" t="str">
        <f>IF(('Cage 33'!M14+'Cage 33'!O14)='Cage 33'!Q8,"",'Cage 33'!L15)</f>
        <v/>
      </c>
      <c r="K110" s="298" t="str">
        <f>IF(('Cage 33'!M14+'Cage 33'!O14)='Cage 33'!Q8,"",'Cage 33'!O15)</f>
        <v/>
      </c>
      <c r="L110" s="236"/>
      <c r="M110" s="152"/>
      <c r="N110" s="152"/>
      <c r="O110" s="150"/>
    </row>
    <row r="111" spans="1:15" ht="13.05" customHeight="1" x14ac:dyDescent="0.3">
      <c r="A111" s="152"/>
      <c r="B111" s="152"/>
      <c r="C111" s="294">
        <v>34</v>
      </c>
      <c r="D111" s="295">
        <v>3</v>
      </c>
      <c r="E111" s="296" t="str">
        <f>IF(ISBLANK('Cage 34'!$L$7),"",'Cage 34'!$L$7)</f>
        <v/>
      </c>
      <c r="F111" s="296" t="str">
        <f>IFERROR('Cage 34'!$L$8,"")</f>
        <v/>
      </c>
      <c r="G111" s="296" t="str">
        <f>IF('Cage 34'!$M$10="","",MIN('Cage 34'!$M$10,'Cage 34'!$P$10))</f>
        <v/>
      </c>
      <c r="H111" s="296" t="str">
        <f>IFERROR(IF(('Cage 34'!M9+'Cage 34'!O9+'Cage 34'!Q9+'Cage 34'!M14)='Cage 34'!O8,"",MAX('Cage 34'!P10+6,'Cage 34'!M10+6)),"")</f>
        <v/>
      </c>
      <c r="I111" s="296">
        <f ca="1">IFERROR(IF('Cage 34'!Q4=MAX('Cage 34'!Q4:Q5),'Cage 34'!Q4,MIN('Cage 34'!Q4:Q5)),"")</f>
        <v>0</v>
      </c>
      <c r="J111" s="296" t="str">
        <f>IF(('Cage 34'!M14+'Cage 34'!O14)='Cage 34'!Q8,"",'Cage 34'!L15)</f>
        <v/>
      </c>
      <c r="K111" s="298" t="str">
        <f>IF(('Cage 34'!M14+'Cage 34'!O14)='Cage 34'!Q8,"",'Cage 34'!O15)</f>
        <v/>
      </c>
      <c r="L111" s="236"/>
      <c r="M111" s="152"/>
      <c r="N111" s="152"/>
      <c r="O111" s="150"/>
    </row>
    <row r="112" spans="1:15" ht="13.05" customHeight="1" x14ac:dyDescent="0.3">
      <c r="A112" s="152"/>
      <c r="B112" s="152"/>
      <c r="C112" s="299">
        <v>35</v>
      </c>
      <c r="D112" s="300">
        <v>3</v>
      </c>
      <c r="E112" s="296" t="str">
        <f>IF(ISBLANK('Cage 35'!$L$7),"",'Cage 35'!$L$7)</f>
        <v/>
      </c>
      <c r="F112" s="301" t="str">
        <f>IFERROR('Cage 35'!$L$8,"")</f>
        <v/>
      </c>
      <c r="G112" s="301" t="str">
        <f>IF('Cage 35'!$M$10="","",MIN('Cage 35'!$M$10,'Cage 35'!$P$10))</f>
        <v/>
      </c>
      <c r="H112" s="296" t="str">
        <f>IFERROR(IF(('Cage 35'!M9+'Cage 35'!O9+'Cage 35'!Q9+'Cage 35'!M14)='Cage 35'!O8,"",MAX('Cage 35'!P10+6,'Cage 35'!M10+6)),"")</f>
        <v/>
      </c>
      <c r="I112" s="301">
        <f ca="1">IFERROR(IF('Cage 35'!Q4=MAX('Cage 35'!Q4:Q5),'Cage 35'!Q4,MIN('Cage 35'!Q4:Q5)),"")</f>
        <v>0</v>
      </c>
      <c r="J112" s="301" t="str">
        <f>IF(('Cage 35'!M14+'Cage 35'!O14)='Cage 35'!Q8,"",'Cage 35'!L15)</f>
        <v/>
      </c>
      <c r="K112" s="302" t="str">
        <f>IF(('Cage 35'!M14+'Cage 35'!O14)='Cage 35'!Q8,"",'Cage 35'!O15)</f>
        <v/>
      </c>
      <c r="L112" s="236"/>
      <c r="M112" s="152"/>
      <c r="N112" s="152"/>
      <c r="O112" s="150"/>
    </row>
    <row r="113" spans="1:15" ht="13.05" customHeight="1" x14ac:dyDescent="0.3">
      <c r="A113" s="152"/>
      <c r="B113" s="152"/>
      <c r="C113" s="294">
        <v>36</v>
      </c>
      <c r="D113" s="295">
        <v>3</v>
      </c>
      <c r="E113" s="296" t="str">
        <f>IF(ISBLANK('Cage 36'!$L$7),"",'Cage 36'!$L$7)</f>
        <v/>
      </c>
      <c r="F113" s="301" t="str">
        <f>IFERROR('Cage 36'!$L$8,"")</f>
        <v/>
      </c>
      <c r="G113" s="301" t="str">
        <f>IF('Cage 36'!$M$10="","",MIN('Cage 36'!$M$10,'Cage 36'!$P$10))</f>
        <v/>
      </c>
      <c r="H113" s="296" t="str">
        <f>IFERROR(IF(('Cage 36'!M9+'Cage 36'!O9+'Cage 36'!Q9+'Cage 36'!M14)='Cage 36'!O8,"",MAX('Cage 36'!P10+6,'Cage 36'!M10+6)),"")</f>
        <v/>
      </c>
      <c r="I113" s="301">
        <f ca="1">IFERROR(IF('Cage 36'!Q4=MAX('Cage 36'!Q4:Q5),'Cage 36'!Q4,MIN('Cage 36'!Q4:Q5)),"")</f>
        <v>0</v>
      </c>
      <c r="J113" s="301" t="str">
        <f>IF(('Cage 36'!M14+'Cage 36'!O14)='Cage 36'!Q8,"",'Cage 36'!L15)</f>
        <v/>
      </c>
      <c r="K113" s="302" t="str">
        <f>IF(('Cage 36'!M14+'Cage 36'!O14)='Cage 36'!Q8,"",'Cage 36'!O15)</f>
        <v/>
      </c>
      <c r="L113" s="236"/>
      <c r="M113" s="152"/>
      <c r="N113" s="152"/>
      <c r="O113" s="150"/>
    </row>
    <row r="114" spans="1:15" ht="13.05" customHeight="1" thickBot="1" x14ac:dyDescent="0.35">
      <c r="A114" s="152"/>
      <c r="B114" s="152"/>
      <c r="C114" s="318">
        <v>37</v>
      </c>
      <c r="D114" s="305">
        <v>3</v>
      </c>
      <c r="E114" s="307" t="str">
        <f>IF(ISBLANK('Cage 37'!$L$7),"",'Cage 37'!$L$7)</f>
        <v/>
      </c>
      <c r="F114" s="307" t="str">
        <f>IFERROR('Cage 37'!$L$8,"")</f>
        <v/>
      </c>
      <c r="G114" s="307" t="str">
        <f>IF('Cage 37'!$M$10="","",MIN('Cage 37'!$M$10,'Cage 37'!$P$10))</f>
        <v/>
      </c>
      <c r="H114" s="307" t="str">
        <f>IFERROR(IF(('Cage 37'!M9+'Cage 37'!O9+'Cage 37'!Q9+'Cage 37'!M14)='Cage 37'!O8,"",MAX('Cage 37'!P10+6,'Cage 37'!M10+6)),"")</f>
        <v/>
      </c>
      <c r="I114" s="307">
        <f ca="1">IFERROR(IF('Cage 37'!Q4=MAX('Cage 37'!Q4:Q5),'Cage 37'!Q4,MIN('Cage 37'!Q4:Q5)),"")</f>
        <v>0</v>
      </c>
      <c r="J114" s="307" t="str">
        <f>IF(('Cage 37'!M14+'Cage 37'!O14)='Cage 37'!Q8,"",'Cage 37'!L15)</f>
        <v/>
      </c>
      <c r="K114" s="309" t="str">
        <f>IF(('Cage 37'!M14+'Cage 37'!O14)='Cage 37'!Q8,"",'Cage 37'!O15)</f>
        <v/>
      </c>
      <c r="L114" s="238"/>
      <c r="M114" s="152"/>
      <c r="N114" s="152"/>
      <c r="O114" s="150"/>
    </row>
    <row r="115" spans="1:15" ht="13.05" customHeight="1" thickTop="1" x14ac:dyDescent="0.3">
      <c r="A115" s="152"/>
      <c r="B115" s="152"/>
      <c r="C115" s="287">
        <v>1</v>
      </c>
      <c r="D115" s="319">
        <v>4</v>
      </c>
      <c r="E115" s="289" t="str">
        <f>IF(ISBLANK('Cage 1'!$L$19),"",'Cage 1'!$L$19)</f>
        <v/>
      </c>
      <c r="F115" s="290" t="str">
        <f>IFERROR('Cage 1'!$L$20,"")</f>
        <v/>
      </c>
      <c r="G115" s="291" t="str">
        <f>IF('Cage 1'!$M$22="","",MIN('Cage 1'!$M$22,'Cage 1'!$P$22))</f>
        <v/>
      </c>
      <c r="H115" s="291" t="str">
        <f>IFERROR(IF(('Cage 1'!M21+'Cage 1'!O21+'Cage 1'!Q21+'Cage 1'!M26)='Cage 1'!O20,"",MAX('Cage 1'!P22+6,'Cage 1'!M22+6)),"")</f>
        <v/>
      </c>
      <c r="I115" s="291">
        <f ca="1">IFERROR(IF('Cage 1'!Q16=MAX('Cage 1'!Q16:Q17),'Cage 1'!Q16,MIN('Cage 1'!Q16:Q17)),"")</f>
        <v>0</v>
      </c>
      <c r="J115" s="291" t="str">
        <f>IF(('Cage 1'!M26+'Cage 1'!O26)='Cage 1'!Q20,"",'Cage 1'!L27)</f>
        <v/>
      </c>
      <c r="K115" s="293" t="str">
        <f>IF(('Cage 1'!M26+'Cage 1'!O26)='Cage 1'!Q20,"",'Cage 1'!O27)</f>
        <v/>
      </c>
      <c r="L115" s="237"/>
      <c r="M115" s="152"/>
      <c r="N115" s="152"/>
      <c r="O115" s="150"/>
    </row>
    <row r="116" spans="1:15" ht="13.05" customHeight="1" x14ac:dyDescent="0.3">
      <c r="A116" s="152"/>
      <c r="B116" s="152"/>
      <c r="C116" s="294">
        <v>2</v>
      </c>
      <c r="D116" s="320">
        <v>4</v>
      </c>
      <c r="E116" s="296" t="str">
        <f>IF(ISBLANK('Cage 2'!$L$19),"",'Cage 2'!$L$19)</f>
        <v/>
      </c>
      <c r="F116" s="296" t="str">
        <f>IFERROR('Cage 2'!$L$20,"")</f>
        <v/>
      </c>
      <c r="G116" s="296" t="str">
        <f>IF('Cage 2'!$M$22="","",MIN('Cage 2'!$M$22,'Cage 2'!$P$22))</f>
        <v/>
      </c>
      <c r="H116" s="296" t="str">
        <f>IFERROR(IF(('Cage 2'!M21+'Cage 2'!O21+'Cage 2'!Q21+'Cage 2'!M26)='Cage 2'!O20,"",MAX('Cage 2'!P22+6,'Cage 2'!M22+6)),"")</f>
        <v/>
      </c>
      <c r="I116" s="296">
        <f ca="1">IFERROR(IF('Cage 2'!Q16=MAX('Cage 2'!Q16:Q17),'Cage 2'!Q16,MIN('Cage 2'!Q16:Q17)),"")</f>
        <v>0</v>
      </c>
      <c r="J116" s="296" t="str">
        <f>IF(('Cage 2'!M26+'Cage 2'!O26)='Cage 2'!Q20,"",'Cage 2'!L27)</f>
        <v/>
      </c>
      <c r="K116" s="298" t="str">
        <f>IF(('Cage 2'!M26+'Cage 2'!O26)='Cage 2'!Q20,"",'Cage 2'!O27)</f>
        <v/>
      </c>
      <c r="L116" s="236"/>
      <c r="M116" s="152"/>
      <c r="N116" s="152"/>
      <c r="O116" s="150"/>
    </row>
    <row r="117" spans="1:15" ht="13.05" customHeight="1" x14ac:dyDescent="0.3">
      <c r="A117" s="152"/>
      <c r="B117" s="152"/>
      <c r="C117" s="294">
        <v>3</v>
      </c>
      <c r="D117" s="320">
        <v>4</v>
      </c>
      <c r="E117" s="296" t="str">
        <f>IF(ISBLANK('Cage 3'!$L$19),"",'Cage 3'!$L$19)</f>
        <v/>
      </c>
      <c r="F117" s="296" t="str">
        <f>IFERROR('Cage 3'!$L$20,"")</f>
        <v/>
      </c>
      <c r="G117" s="296" t="str">
        <f>IF('Cage 3'!$M$22="","",MIN('Cage 3'!$M$22,'Cage 3'!$P$22))</f>
        <v/>
      </c>
      <c r="H117" s="296" t="str">
        <f>IFERROR(IF(('Cage 3'!M21+'Cage 3'!O21+'Cage 3'!Q21+'Cage 3'!M26)='Cage 3'!O20,"",MAX('Cage 3'!P22+6,'Cage 3'!M22+6)),"")</f>
        <v/>
      </c>
      <c r="I117" s="296">
        <f ca="1">IFERROR(IF('Cage 3'!Q16=MAX('Cage 3'!Q16:Q17),'Cage 3'!Q16,MIN('Cage 3'!Q16:Q17)),"")</f>
        <v>0</v>
      </c>
      <c r="J117" s="296" t="str">
        <f>IF(('Cage 3'!M26+'Cage 3'!O26)='Cage 3'!Q20,"",'Cage 3'!L27)</f>
        <v/>
      </c>
      <c r="K117" s="298" t="str">
        <f>IF(('Cage 3'!M26+'Cage 3'!O26)='Cage 3'!Q20,"",'Cage 3'!O27)</f>
        <v/>
      </c>
      <c r="L117" s="236"/>
      <c r="M117" s="152"/>
      <c r="N117" s="152"/>
      <c r="O117" s="150"/>
    </row>
    <row r="118" spans="1:15" ht="13.05" customHeight="1" x14ac:dyDescent="0.3">
      <c r="A118" s="152"/>
      <c r="B118" s="152"/>
      <c r="C118" s="294">
        <v>4</v>
      </c>
      <c r="D118" s="320">
        <v>4</v>
      </c>
      <c r="E118" s="296" t="str">
        <f>IF(ISBLANK('Cage 4'!$L$19),"",'Cage 4'!$L$19)</f>
        <v/>
      </c>
      <c r="F118" s="296" t="str">
        <f>IFERROR('Cage 4'!$L$20,"")</f>
        <v/>
      </c>
      <c r="G118" s="296" t="str">
        <f>IF('Cage 4'!$M$22="","",MIN('Cage 4'!$M$22,'Cage 4'!$P$22))</f>
        <v/>
      </c>
      <c r="H118" s="296" t="str">
        <f>IFERROR(IF(('Cage 4'!M21+'Cage 4'!O21+'Cage 4'!Q21+'Cage 4'!M26)='Cage 4'!O20,"",MAX('Cage 4'!P22+6,'Cage 4'!M22+6)),"")</f>
        <v/>
      </c>
      <c r="I118" s="296">
        <f ca="1">IFERROR(IF('Cage 4'!Q16=MAX('Cage 4'!Q16:Q17),'Cage 4'!Q16,MIN('Cage 4'!Q16:Q17)),"")</f>
        <v>0</v>
      </c>
      <c r="J118" s="296" t="str">
        <f>IF(('Cage 4'!M26+'Cage 4'!O26)='Cage 4'!Q20,"",'Cage 4'!L27)</f>
        <v/>
      </c>
      <c r="K118" s="298" t="str">
        <f>IF(('Cage 4'!M26+'Cage 4'!O26)='Cage 4'!Q20,"",'Cage 4'!O27)</f>
        <v/>
      </c>
      <c r="L118" s="236"/>
      <c r="M118" s="152"/>
      <c r="N118" s="152"/>
      <c r="O118" s="150"/>
    </row>
    <row r="119" spans="1:15" ht="13.05" customHeight="1" x14ac:dyDescent="0.3">
      <c r="A119" s="152"/>
      <c r="B119" s="152"/>
      <c r="C119" s="294">
        <v>5</v>
      </c>
      <c r="D119" s="320">
        <v>4</v>
      </c>
      <c r="E119" s="296" t="str">
        <f>IF(ISBLANK('Cage 5'!$L$19),"",'Cage 5'!$L$19)</f>
        <v/>
      </c>
      <c r="F119" s="296" t="str">
        <f>IFERROR('Cage 5'!$L$20,"")</f>
        <v/>
      </c>
      <c r="G119" s="296" t="str">
        <f>IF('Cage 5'!$M$22="","",MIN('Cage 5'!$M$22,'Cage 5'!$P$22))</f>
        <v/>
      </c>
      <c r="H119" s="296" t="str">
        <f>IFERROR(IF(('Cage 5'!M21+'Cage 5'!O21+'Cage 5'!Q21+'Cage 5'!M26)='Cage 5'!O20,"",MAX('Cage 5'!P22+6,'Cage 5'!M22+6)),"")</f>
        <v/>
      </c>
      <c r="I119" s="296">
        <f ca="1">IFERROR(IF('Cage 5'!Q16=MAX('Cage 5'!Q16:Q17),'Cage 5'!Q16,MIN('Cage 5'!Q16:Q17)),"")</f>
        <v>0</v>
      </c>
      <c r="J119" s="296" t="str">
        <f>IF(('Cage 5'!M26+'Cage 5'!O26)='Cage 5'!Q20,"",'Cage 5'!L27)</f>
        <v/>
      </c>
      <c r="K119" s="298" t="str">
        <f>IF(('Cage 5'!M26+'Cage 5'!O26)='Cage 5'!Q20,"",'Cage 5'!O27)</f>
        <v/>
      </c>
      <c r="L119" s="236"/>
      <c r="M119" s="152"/>
      <c r="N119" s="152"/>
      <c r="O119" s="150"/>
    </row>
    <row r="120" spans="1:15" ht="13.05" customHeight="1" x14ac:dyDescent="0.3">
      <c r="A120" s="152"/>
      <c r="B120" s="152"/>
      <c r="C120" s="294">
        <v>6</v>
      </c>
      <c r="D120" s="320">
        <v>4</v>
      </c>
      <c r="E120" s="296" t="str">
        <f>IF(ISBLANK('Cage 6'!$L$19),"",'Cage 6'!$L$19)</f>
        <v/>
      </c>
      <c r="F120" s="296" t="str">
        <f>IFERROR('Cage 6'!$L$20,"")</f>
        <v/>
      </c>
      <c r="G120" s="296" t="str">
        <f>IF('Cage 6'!$M$22="","",MIN('Cage 6'!$M$22,'Cage 6'!$P$22))</f>
        <v/>
      </c>
      <c r="H120" s="296" t="str">
        <f>IFERROR(IF(('Cage 6'!M21+'Cage 6'!O21+'Cage 6'!Q21+'Cage 6'!M26)='Cage 6'!O20,"",MAX('Cage 6'!P22+6,'Cage 6'!M22+6)),"")</f>
        <v/>
      </c>
      <c r="I120" s="296">
        <f ca="1">IFERROR(IF('Cage 6'!Q16=MAX('Cage 6'!Q16:Q17),'Cage 6'!Q16,MIN('Cage 6'!Q16:Q17)),"")</f>
        <v>0</v>
      </c>
      <c r="J120" s="296" t="str">
        <f>IF(('Cage 6'!M26+'Cage 6'!O26)='Cage 6'!Q20,"",'Cage 6'!L27)</f>
        <v/>
      </c>
      <c r="K120" s="298" t="str">
        <f>IF(('Cage 6'!M26+'Cage 6'!O26)='Cage 6'!Q20,"",'Cage 6'!O27)</f>
        <v/>
      </c>
      <c r="L120" s="236"/>
      <c r="M120" s="152"/>
      <c r="N120" s="152"/>
      <c r="O120" s="150"/>
    </row>
    <row r="121" spans="1:15" ht="13.05" customHeight="1" x14ac:dyDescent="0.3">
      <c r="A121" s="152"/>
      <c r="B121" s="152"/>
      <c r="C121" s="294">
        <v>7</v>
      </c>
      <c r="D121" s="320">
        <v>4</v>
      </c>
      <c r="E121" s="296" t="str">
        <f>IF(ISBLANK('Cage 7'!$L$19),"",'Cage 7'!$L$19)</f>
        <v/>
      </c>
      <c r="F121" s="296" t="str">
        <f>IFERROR('Cage 7'!$L$20,"")</f>
        <v/>
      </c>
      <c r="G121" s="296" t="str">
        <f>IF('Cage 7'!$M$22="","",MIN('Cage 7'!$M$22,'Cage 7'!$P$22))</f>
        <v/>
      </c>
      <c r="H121" s="296" t="str">
        <f>IFERROR(IF(('Cage 7'!M21+'Cage 7'!O21+'Cage 7'!Q21+'Cage 7'!M26)='Cage 7'!O20,"",MAX('Cage 7'!P22+6,'Cage 7'!M22+6)),"")</f>
        <v/>
      </c>
      <c r="I121" s="296">
        <f ca="1">IFERROR(IF('Cage 7'!Q16=MAX('Cage 7'!Q16:Q17),'Cage 7'!Q16,MIN('Cage 7'!Q16:Q17)),"")</f>
        <v>0</v>
      </c>
      <c r="J121" s="296" t="str">
        <f>IF(('Cage 7'!M26+'Cage 7'!O26)='Cage 7'!Q20,"",'Cage 7'!L27)</f>
        <v/>
      </c>
      <c r="K121" s="298" t="str">
        <f>IF(('Cage 7'!M26+'Cage 7'!O26)='Cage 7'!Q20,"",'Cage 7'!O27)</f>
        <v/>
      </c>
      <c r="L121" s="236"/>
      <c r="M121" s="152"/>
      <c r="N121" s="152"/>
      <c r="O121" s="150"/>
    </row>
    <row r="122" spans="1:15" ht="13.05" customHeight="1" x14ac:dyDescent="0.3">
      <c r="A122" s="152"/>
      <c r="B122" s="152"/>
      <c r="C122" s="294">
        <v>8</v>
      </c>
      <c r="D122" s="320">
        <v>4</v>
      </c>
      <c r="E122" s="296" t="str">
        <f>IF(ISBLANK('Cage 8'!$L$19),"",'Cage 8'!$L$19)</f>
        <v/>
      </c>
      <c r="F122" s="296" t="str">
        <f>IFERROR('Cage 8'!$L$20,"")</f>
        <v/>
      </c>
      <c r="G122" s="296" t="str">
        <f>IF('Cage 8'!$M$22="","",MIN('Cage 8'!$M$22,'Cage 8'!$P$22))</f>
        <v/>
      </c>
      <c r="H122" s="296" t="str">
        <f>IFERROR(IF(('Cage 8'!M21+'Cage 8'!O21+'Cage 8'!Q21+'Cage 8'!M26)='Cage 8'!O20,"",MAX('Cage 8'!P22+6,'Cage 8'!M22+6)),"")</f>
        <v/>
      </c>
      <c r="I122" s="296">
        <f ca="1">IFERROR(IF('Cage 8'!Q16=MAX('Cage 8'!Q16:Q17),'Cage 8'!Q16,MIN('Cage 8'!Q16:Q17)),"")</f>
        <v>0</v>
      </c>
      <c r="J122" s="296" t="str">
        <f>IF(('Cage 8'!M26+'Cage 8'!O26)='Cage 8'!Q20,"",'Cage 8'!L27)</f>
        <v/>
      </c>
      <c r="K122" s="298" t="str">
        <f>IF(('Cage 8'!M26+'Cage 8'!O26)='Cage 8'!Q20,"",'Cage 8'!O27)</f>
        <v/>
      </c>
      <c r="L122" s="236"/>
      <c r="M122" s="152"/>
      <c r="N122" s="152"/>
      <c r="O122" s="150"/>
    </row>
    <row r="123" spans="1:15" ht="13.05" customHeight="1" x14ac:dyDescent="0.3">
      <c r="A123" s="152"/>
      <c r="B123" s="152"/>
      <c r="C123" s="294">
        <v>9</v>
      </c>
      <c r="D123" s="320">
        <v>4</v>
      </c>
      <c r="E123" s="296" t="str">
        <f>IF(ISBLANK('Cage 9'!$L$19),"",'Cage 9'!$L$19)</f>
        <v/>
      </c>
      <c r="F123" s="296" t="str">
        <f>IFERROR('Cage 9'!$L$20,"")</f>
        <v/>
      </c>
      <c r="G123" s="296" t="str">
        <f>IF('Cage 9'!$M$22="","",MIN('Cage 9'!$M$22,'Cage 9'!$P$22))</f>
        <v/>
      </c>
      <c r="H123" s="296" t="str">
        <f>IFERROR(IF(('Cage 9'!M21+'Cage 9'!O21+'Cage 9'!Q21+'Cage 9'!M26)='Cage 9'!O20,"",MAX('Cage 9'!P22+6,'Cage 9'!M22+6)),"")</f>
        <v/>
      </c>
      <c r="I123" s="296">
        <f ca="1">IFERROR(IF('Cage 9'!Q16=MAX('Cage 9'!Q16:Q17),'Cage 9'!Q16,MIN('Cage 9'!Q16:Q17)),"")</f>
        <v>0</v>
      </c>
      <c r="J123" s="296" t="str">
        <f>IF(('Cage 9'!M26+'Cage 9'!O26)='Cage 9'!Q20,"",'Cage 9'!L27)</f>
        <v/>
      </c>
      <c r="K123" s="298" t="str">
        <f>IF(('Cage 9'!M26+'Cage 9'!O26)='Cage 9'!Q20,"",'Cage 9'!O27)</f>
        <v/>
      </c>
      <c r="L123" s="236"/>
      <c r="M123" s="152"/>
      <c r="N123" s="152"/>
      <c r="O123" s="150"/>
    </row>
    <row r="124" spans="1:15" ht="13.05" customHeight="1" x14ac:dyDescent="0.3">
      <c r="A124" s="152"/>
      <c r="B124" s="152"/>
      <c r="C124" s="303">
        <v>10</v>
      </c>
      <c r="D124" s="320">
        <v>4</v>
      </c>
      <c r="E124" s="290" t="str">
        <f>IF(ISBLANK('Cage 10'!$L$19),"",'Cage 10'!$L$19)</f>
        <v/>
      </c>
      <c r="F124" s="296" t="str">
        <f>IFERROR('Cage 10'!$L$20,"")</f>
        <v/>
      </c>
      <c r="G124" s="296" t="str">
        <f>IF('Cage 10'!$M$22="","",MIN('Cage 10'!$M$22,'Cage 10'!$P$22))</f>
        <v/>
      </c>
      <c r="H124" s="296" t="str">
        <f>IFERROR(IF(('Cage 10'!M21+'Cage 10'!O21+'Cage 10'!Q21+'Cage 10'!M26)='Cage 10'!O20,"",MAX('Cage 10'!P22+6,'Cage 10'!M22+6)),"")</f>
        <v/>
      </c>
      <c r="I124" s="296">
        <f ca="1">IFERROR(IF('Cage 10'!Q16=MAX('Cage 10'!Q16:Q17),'Cage 10'!Q16,MIN('Cage 10'!Q16:Q17)),"")</f>
        <v>0</v>
      </c>
      <c r="J124" s="296" t="str">
        <f>IF(('Cage 10'!M26+'Cage 10'!O26)='Cage 10'!Q20,"",'Cage 10'!L27)</f>
        <v/>
      </c>
      <c r="K124" s="298" t="str">
        <f>IF(('Cage 10'!M26+'Cage 10'!O26)='Cage 10'!Q20,"",'Cage 10'!O27)</f>
        <v/>
      </c>
      <c r="L124" s="236"/>
      <c r="M124" s="152"/>
      <c r="N124" s="152"/>
      <c r="O124" s="150"/>
    </row>
    <row r="125" spans="1:15" ht="13.05" customHeight="1" x14ac:dyDescent="0.3">
      <c r="A125" s="152"/>
      <c r="B125" s="152"/>
      <c r="C125" s="294">
        <v>11</v>
      </c>
      <c r="D125" s="320">
        <v>4</v>
      </c>
      <c r="E125" s="296" t="str">
        <f>IF(ISBLANK('Cage 11'!$L$19),"",'Cage 11'!$L$19)</f>
        <v/>
      </c>
      <c r="F125" s="296" t="str">
        <f>IFERROR('Cage 11'!$L$20,"")</f>
        <v/>
      </c>
      <c r="G125" s="296" t="str">
        <f>IF('Cage 11'!$M$22="","",MIN('Cage 11'!$M$22,'Cage 11'!$P$22))</f>
        <v/>
      </c>
      <c r="H125" s="296" t="str">
        <f>IFERROR(IF(('Cage 11'!M21+'Cage 11'!O21+'Cage 11'!Q21+'Cage 11'!M26)='Cage 11'!O20,"",MAX('Cage 11'!P22+6,'Cage 11'!M22+6)),"")</f>
        <v/>
      </c>
      <c r="I125" s="296">
        <f ca="1">IFERROR(IF('Cage 11'!Q16=MAX('Cage 11'!Q16:Q17),'Cage 11'!Q16,MIN('Cage 11'!Q16:Q17)),"")</f>
        <v>0</v>
      </c>
      <c r="J125" s="296" t="str">
        <f>IF(('Cage 11'!M26+'Cage 11'!O26)='Cage 11'!Q20,"",'Cage 11'!L27)</f>
        <v/>
      </c>
      <c r="K125" s="298" t="str">
        <f>IF(('Cage 11'!M26+'Cage 11'!O26)='Cage 11'!Q20,"",'Cage 11'!O27)</f>
        <v/>
      </c>
      <c r="L125" s="236"/>
      <c r="M125" s="152"/>
      <c r="N125" s="152"/>
      <c r="O125" s="150"/>
    </row>
    <row r="126" spans="1:15" ht="13.05" customHeight="1" x14ac:dyDescent="0.3">
      <c r="A126" s="152"/>
      <c r="B126" s="152"/>
      <c r="C126" s="294">
        <v>12</v>
      </c>
      <c r="D126" s="320">
        <v>4</v>
      </c>
      <c r="E126" s="296" t="str">
        <f>IF(ISBLANK('Cage 12'!$L$19),"",'Cage 12'!$L$19)</f>
        <v/>
      </c>
      <c r="F126" s="296" t="str">
        <f>IFERROR('Cage 12'!$L$20,"")</f>
        <v/>
      </c>
      <c r="G126" s="296" t="str">
        <f>IF('Cage 12'!$M$22="","",MIN('Cage 12'!$M$22,'Cage 12'!$P$22))</f>
        <v/>
      </c>
      <c r="H126" s="296" t="str">
        <f>IFERROR(IF(('Cage 12'!M21+'Cage 12'!O21+'Cage 12'!Q21+'Cage 12'!M26)='Cage 12'!O20,"",MAX('Cage 12'!P22+6,'Cage 12'!M22+6)),"")</f>
        <v/>
      </c>
      <c r="I126" s="296">
        <f ca="1">IFERROR(IF('Cage 12'!Q16=MAX('Cage 12'!Q16:Q17),'Cage 12'!Q16,MIN('Cage 12'!Q16:Q17)),"")</f>
        <v>0</v>
      </c>
      <c r="J126" s="296" t="str">
        <f>IF(('Cage 12'!M26+'Cage 12'!O26)='Cage 12'!Q20,"",'Cage 12'!L27)</f>
        <v/>
      </c>
      <c r="K126" s="298" t="str">
        <f>IF(('Cage 12'!M26+'Cage 12'!O26)='Cage 12'!Q20,"",'Cage 12'!O27)</f>
        <v/>
      </c>
      <c r="L126" s="236"/>
      <c r="M126" s="152"/>
      <c r="N126" s="152"/>
      <c r="O126" s="150"/>
    </row>
    <row r="127" spans="1:15" ht="13.05" customHeight="1" x14ac:dyDescent="0.3">
      <c r="A127" s="152"/>
      <c r="B127" s="152"/>
      <c r="C127" s="294">
        <v>13</v>
      </c>
      <c r="D127" s="320">
        <v>4</v>
      </c>
      <c r="E127" s="296" t="str">
        <f>IF(ISBLANK('Cage 13'!$L$19),"",'Cage 13'!$L$19)</f>
        <v/>
      </c>
      <c r="F127" s="296" t="str">
        <f>IFERROR('Cage 13'!$L$20,"")</f>
        <v/>
      </c>
      <c r="G127" s="296" t="str">
        <f>IF('Cage 13'!$M$22="","",MIN('Cage 13'!$M$22,'Cage 13'!$P$22))</f>
        <v/>
      </c>
      <c r="H127" s="296" t="str">
        <f>IFERROR(IF(('Cage 13'!M21+'Cage 13'!O21+'Cage 13'!Q21+'Cage 13'!M26)='Cage 13'!O20,"",MAX('Cage 13'!P22+6,'Cage 13'!M22+6)),"")</f>
        <v/>
      </c>
      <c r="I127" s="296">
        <f ca="1">IFERROR(IF('Cage 13'!Q16=MAX('Cage 13'!Q16:Q17),'Cage 13'!Q16,MIN('Cage 13'!Q16:Q17)),"")</f>
        <v>0</v>
      </c>
      <c r="J127" s="296" t="str">
        <f>IF(('Cage 13'!M26+'Cage 13'!O26)='Cage 13'!Q20,"",'Cage 13'!L27)</f>
        <v/>
      </c>
      <c r="K127" s="298" t="str">
        <f>IF(('Cage 13'!M26+'Cage 13'!O26)='Cage 13'!Q20,"",'Cage 13'!O27)</f>
        <v/>
      </c>
      <c r="L127" s="236"/>
      <c r="M127" s="152"/>
      <c r="N127" s="152"/>
      <c r="O127" s="150"/>
    </row>
    <row r="128" spans="1:15" ht="13.05" customHeight="1" x14ac:dyDescent="0.3">
      <c r="A128" s="152"/>
      <c r="B128" s="152"/>
      <c r="C128" s="310">
        <v>14</v>
      </c>
      <c r="D128" s="321">
        <v>4</v>
      </c>
      <c r="E128" s="296" t="str">
        <f>IF(ISBLANK('Cage 14'!$L$19),"",'Cage 14'!$L$19)</f>
        <v/>
      </c>
      <c r="F128" s="296" t="str">
        <f>IFERROR('Cage 14'!$L$20,"")</f>
        <v/>
      </c>
      <c r="G128" s="296" t="str">
        <f>IF('Cage 14'!$M$22="","",MIN('Cage 14'!$M$22,'Cage 14'!$P$22))</f>
        <v/>
      </c>
      <c r="H128" s="296" t="str">
        <f>IFERROR(IF(('Cage 14'!M21+'Cage 14'!O21+'Cage 14'!Q21+'Cage 14'!M26)='Cage 14'!O20,"",MAX('Cage 14'!P22+6,'Cage 14'!M22+6)),"")</f>
        <v/>
      </c>
      <c r="I128" s="296">
        <f ca="1">IFERROR(IF('Cage 14'!Q16=MAX('Cage 14'!Q16:Q17),'Cage 14'!Q16,MIN('Cage 14'!Q16:Q17)),"")</f>
        <v>0</v>
      </c>
      <c r="J128" s="296" t="str">
        <f>IF(('Cage 14'!M26+'Cage 14'!O26)='Cage 14'!Q20,"",'Cage 14'!L27)</f>
        <v/>
      </c>
      <c r="K128" s="298" t="str">
        <f>IF(('Cage 14'!M26+'Cage 14'!O26)='Cage 14'!Q20,"",'Cage 14'!O27)</f>
        <v/>
      </c>
      <c r="L128" s="236"/>
      <c r="M128" s="152"/>
      <c r="N128" s="152"/>
      <c r="O128" s="150"/>
    </row>
    <row r="129" spans="1:15" ht="13.05" customHeight="1" x14ac:dyDescent="0.3">
      <c r="A129" s="152"/>
      <c r="B129" s="152"/>
      <c r="C129" s="294">
        <v>15</v>
      </c>
      <c r="D129" s="320">
        <v>4</v>
      </c>
      <c r="E129" s="296" t="str">
        <f>IF(ISBLANK('Cage 15'!$L$19),"",'Cage 15'!$L$19)</f>
        <v/>
      </c>
      <c r="F129" s="296" t="str">
        <f>IFERROR('Cage 15'!$L$20,"")</f>
        <v/>
      </c>
      <c r="G129" s="296" t="str">
        <f>IF('Cage 15'!$M$22="","",MIN('Cage 15'!$M$22,'Cage 15'!$P$22))</f>
        <v/>
      </c>
      <c r="H129" s="296" t="str">
        <f>IFERROR(IF(('Cage 15'!M21+'Cage 15'!O21+'Cage 15'!Q21+'Cage 15'!M26)='Cage 15'!O20,"",MAX('Cage 15'!P22+6,'Cage 15'!M22+6)),"")</f>
        <v/>
      </c>
      <c r="I129" s="296">
        <f ca="1">IFERROR(IF('Cage 15'!Q16=MAX('Cage 15'!Q16:Q17),'Cage 15'!Q16,MIN('Cage 15'!Q16:Q17)),"")</f>
        <v>0</v>
      </c>
      <c r="J129" s="296" t="str">
        <f>IF(('Cage 15'!M26+'Cage 15'!O26)='Cage 15'!Q20,"",'Cage 15'!L27)</f>
        <v/>
      </c>
      <c r="K129" s="298" t="str">
        <f>IF(('Cage 15'!M26+'Cage 15'!O26)='Cage 15'!Q20,"",'Cage 15'!O27)</f>
        <v/>
      </c>
      <c r="L129" s="236"/>
      <c r="M129" s="152"/>
      <c r="N129" s="152"/>
      <c r="O129" s="150"/>
    </row>
    <row r="130" spans="1:15" ht="13.05" customHeight="1" x14ac:dyDescent="0.3">
      <c r="A130" s="152"/>
      <c r="B130" s="152"/>
      <c r="C130" s="294">
        <v>16</v>
      </c>
      <c r="D130" s="320">
        <v>4</v>
      </c>
      <c r="E130" s="296" t="str">
        <f>IF(ISBLANK('Cage 16'!$L$19),"",'Cage 16'!$L$19)</f>
        <v/>
      </c>
      <c r="F130" s="296" t="str">
        <f>IFERROR('Cage 16'!$L$20,"")</f>
        <v/>
      </c>
      <c r="G130" s="296" t="str">
        <f>IF('Cage 16'!$M$22="","",MIN('Cage 16'!$M$22,'Cage 16'!$P$22))</f>
        <v/>
      </c>
      <c r="H130" s="296" t="str">
        <f>IFERROR(IF(('Cage 16'!M21+'Cage 16'!O21+'Cage 16'!Q21+'Cage 16'!M26)='Cage 16'!O20,"",MAX('Cage 16'!P22+6,'Cage 16'!M22+6)),"")</f>
        <v/>
      </c>
      <c r="I130" s="296">
        <f ca="1">IFERROR(IF('Cage 16'!Q16=MAX('Cage 16'!Q16:Q17),'Cage 16'!Q16,MIN('Cage 16'!Q16:Q17)),"")</f>
        <v>0</v>
      </c>
      <c r="J130" s="296" t="str">
        <f>IF(('Cage 16'!M26+'Cage 16'!O26)='Cage 16'!Q20,"",'Cage 16'!L27)</f>
        <v/>
      </c>
      <c r="K130" s="298" t="str">
        <f>IF(('Cage 16'!M26+'Cage 16'!O26)='Cage 16'!Q20,"",'Cage 16'!O27)</f>
        <v/>
      </c>
      <c r="L130" s="236"/>
      <c r="M130" s="152"/>
      <c r="N130" s="152"/>
      <c r="O130" s="150"/>
    </row>
    <row r="131" spans="1:15" ht="13.05" customHeight="1" x14ac:dyDescent="0.3">
      <c r="A131" s="152"/>
      <c r="B131" s="152"/>
      <c r="C131" s="294">
        <v>17</v>
      </c>
      <c r="D131" s="320">
        <v>4</v>
      </c>
      <c r="E131" s="296" t="str">
        <f>IF(ISBLANK('Cage 17'!$L$19),"",'Cage 17'!$L$19)</f>
        <v/>
      </c>
      <c r="F131" s="296" t="str">
        <f>IFERROR('Cage 17'!$L$20,"")</f>
        <v/>
      </c>
      <c r="G131" s="296" t="str">
        <f>IF('Cage 17'!$M$22="","",MIN('Cage 17'!$M$22,'Cage 17'!$P$22))</f>
        <v/>
      </c>
      <c r="H131" s="296" t="str">
        <f>IFERROR(IF(('Cage 17'!M21+'Cage 17'!O21+'Cage 17'!Q21+'Cage 17'!M26)='Cage 17'!O20,"",MAX('Cage 17'!P22+6,'Cage 17'!M22+6)),"")</f>
        <v/>
      </c>
      <c r="I131" s="296">
        <f ca="1">IFERROR(IF('Cage 17'!Q16=MAX('Cage 17'!Q16:Q17),'Cage 17'!Q16,MIN('Cage 17'!Q16:Q17)),"")</f>
        <v>0</v>
      </c>
      <c r="J131" s="296" t="str">
        <f>IF(('Cage 17'!M26+'Cage 17'!O26)='Cage 17'!Q20,"",'Cage 17'!L27)</f>
        <v/>
      </c>
      <c r="K131" s="298" t="str">
        <f>IF(('Cage 17'!M26+'Cage 17'!O26)='Cage 17'!Q20,"",'Cage 17'!O27)</f>
        <v/>
      </c>
      <c r="L131" s="236"/>
      <c r="M131" s="152"/>
      <c r="N131" s="152"/>
      <c r="O131" s="150"/>
    </row>
    <row r="132" spans="1:15" ht="13.05" customHeight="1" x14ac:dyDescent="0.3">
      <c r="A132" s="152"/>
      <c r="B132" s="152"/>
      <c r="C132" s="294">
        <v>18</v>
      </c>
      <c r="D132" s="320">
        <v>4</v>
      </c>
      <c r="E132" s="296" t="str">
        <f>IF(ISBLANK('Cage 18'!$L$19),"",'Cage 18'!$L$19)</f>
        <v/>
      </c>
      <c r="F132" s="296" t="str">
        <f>IFERROR('Cage 18'!$L$20,"")</f>
        <v/>
      </c>
      <c r="G132" s="296" t="str">
        <f>IF('Cage 18'!$M$22="","",MIN('Cage 18'!$M$22,'Cage 18'!$P$22))</f>
        <v/>
      </c>
      <c r="H132" s="296" t="str">
        <f>IFERROR(IF(('Cage 18'!M21+'Cage 18'!O21+'Cage 18'!Q21+'Cage 18'!M26)='Cage 18'!O20,"",MAX('Cage 18'!P22+6,'Cage 18'!M22+6)),"")</f>
        <v/>
      </c>
      <c r="I132" s="296">
        <f ca="1">IFERROR(IF('Cage 18'!Q16=MAX('Cage 18'!Q16:Q17),'Cage 18'!Q16,MIN('Cage 18'!Q16:Q17)),"")</f>
        <v>0</v>
      </c>
      <c r="J132" s="296" t="str">
        <f>IF(('Cage 18'!M26+'Cage 18'!O26)='Cage 18'!Q20,"",'Cage 18'!L27)</f>
        <v/>
      </c>
      <c r="K132" s="298" t="str">
        <f>IF(('Cage 18'!M26+'Cage 18'!O26)='Cage 18'!Q20,"",'Cage 18'!O27)</f>
        <v/>
      </c>
      <c r="L132" s="236"/>
      <c r="M132" s="152"/>
      <c r="N132" s="152"/>
      <c r="O132" s="150"/>
    </row>
    <row r="133" spans="1:15" ht="13.05" customHeight="1" x14ac:dyDescent="0.3">
      <c r="A133" s="152"/>
      <c r="B133" s="152"/>
      <c r="C133" s="322">
        <v>19</v>
      </c>
      <c r="D133" s="323">
        <v>4</v>
      </c>
      <c r="E133" s="296" t="str">
        <f>IF(ISBLANK('Cage 19'!$L$19),"",'Cage 19'!$L$19)</f>
        <v/>
      </c>
      <c r="F133" s="296" t="str">
        <f>IFERROR('Cage 19'!$L$20,"")</f>
        <v/>
      </c>
      <c r="G133" s="296" t="str">
        <f>IF('Cage 19'!$M$22="","",MIN('Cage 19'!$M$22,'Cage 19'!$P$22))</f>
        <v/>
      </c>
      <c r="H133" s="296" t="str">
        <f>IFERROR(IF(('Cage 19'!M21+'Cage 19'!O21+'Cage 19'!Q21+'Cage 19'!M26)='Cage 19'!O20,"",MAX('Cage 19'!P22+6,'Cage 19'!M22+6)),"")</f>
        <v/>
      </c>
      <c r="I133" s="296">
        <f ca="1">IFERROR(IF('Cage 19'!Q16=MAX('Cage 19'!Q16:Q17),'Cage 19'!Q16,MIN('Cage 19'!Q16:Q17)),"")</f>
        <v>0</v>
      </c>
      <c r="J133" s="296" t="str">
        <f>IF(('Cage 19'!M26+'Cage 19'!O26)='Cage 19'!Q20,"",'Cage 19'!L27)</f>
        <v/>
      </c>
      <c r="K133" s="298" t="str">
        <f>IF(('Cage 19'!M26+'Cage 19'!O26)='Cage 19'!Q20,"",'Cage 19'!O27)</f>
        <v/>
      </c>
      <c r="L133" s="236"/>
      <c r="M133" s="152"/>
      <c r="N133" s="152"/>
      <c r="O133" s="150"/>
    </row>
    <row r="134" spans="1:15" ht="13.05" customHeight="1" x14ac:dyDescent="0.3">
      <c r="A134" s="152"/>
      <c r="B134" s="152"/>
      <c r="C134" s="294">
        <v>20</v>
      </c>
      <c r="D134" s="320">
        <v>4</v>
      </c>
      <c r="E134" s="296" t="str">
        <f>IF(ISBLANK('Cage 20'!$L$19),"",'Cage 20'!$L$19)</f>
        <v/>
      </c>
      <c r="F134" s="296" t="str">
        <f>IFERROR('Cage 20'!$L$20,"")</f>
        <v/>
      </c>
      <c r="G134" s="296" t="str">
        <f>IF('Cage 20'!$M$22="","",MIN('Cage 20'!$M$22,'Cage 20'!$P$22))</f>
        <v/>
      </c>
      <c r="H134" s="296" t="str">
        <f>IFERROR(IF(('Cage 20'!M21+'Cage 20'!O21+'Cage 20'!Q21+'Cage 20'!M26)='Cage 20'!O20,"",MAX('Cage 20'!P22+6,'Cage 20'!M22+6)),"")</f>
        <v/>
      </c>
      <c r="I134" s="296">
        <f ca="1">IFERROR(IF('Cage 20'!Q16=MAX('Cage 20'!Q16:Q17),'Cage 20'!Q16,MIN('Cage 20'!Q16:Q17)),"")</f>
        <v>0</v>
      </c>
      <c r="J134" s="296" t="str">
        <f>IF(('Cage 20'!M26+'Cage 20'!O26)='Cage 20'!Q20,"",'Cage 20'!L27)</f>
        <v/>
      </c>
      <c r="K134" s="298" t="str">
        <f>IF(('Cage 20'!M26+'Cage 20'!O26)='Cage 20'!Q20,"",'Cage 20'!O27)</f>
        <v/>
      </c>
      <c r="L134" s="236"/>
      <c r="M134" s="152"/>
      <c r="N134" s="152"/>
      <c r="O134" s="150"/>
    </row>
    <row r="135" spans="1:15" ht="13.05" customHeight="1" x14ac:dyDescent="0.3">
      <c r="A135" s="152"/>
      <c r="B135" s="152"/>
      <c r="C135" s="294">
        <v>21</v>
      </c>
      <c r="D135" s="320">
        <v>4</v>
      </c>
      <c r="E135" s="296" t="str">
        <f>IF(ISBLANK('Cage 21'!$L$19),"",'Cage 21'!$L$19)</f>
        <v/>
      </c>
      <c r="F135" s="296" t="str">
        <f>IFERROR('Cage 21'!$L$20,"")</f>
        <v/>
      </c>
      <c r="G135" s="296" t="str">
        <f>IF('Cage 21'!$M$22="","",MIN('Cage 21'!$M$22,'Cage 21'!$P$22))</f>
        <v/>
      </c>
      <c r="H135" s="296" t="str">
        <f>IFERROR(IF(('Cage 21'!M21+'Cage 21'!O21+'Cage 21'!Q21+'Cage 21'!M26)='Cage 21'!O20,"",MAX('Cage 21'!P22+6,'Cage 21'!M22+6)),"")</f>
        <v/>
      </c>
      <c r="I135" s="296">
        <f ca="1">IFERROR(IF('Cage 21'!Q16=MAX('Cage 21'!Q16:Q17),'Cage 21'!Q16,MIN('Cage 21'!Q16:Q17)),"")</f>
        <v>0</v>
      </c>
      <c r="J135" s="296" t="str">
        <f>IF(('Cage 21'!M26+'Cage 21'!O26)='Cage 21'!Q20,"",'Cage 21'!L27)</f>
        <v/>
      </c>
      <c r="K135" s="298" t="str">
        <f>IF(('Cage 21'!M26+'Cage 21'!O26)='Cage 21'!Q20,"",'Cage 21'!O27)</f>
        <v/>
      </c>
      <c r="L135" s="236"/>
      <c r="M135" s="152"/>
      <c r="N135" s="152"/>
      <c r="O135" s="150"/>
    </row>
    <row r="136" spans="1:15" ht="13.05" customHeight="1" x14ac:dyDescent="0.3">
      <c r="A136" s="152"/>
      <c r="B136" s="152"/>
      <c r="C136" s="294">
        <v>22</v>
      </c>
      <c r="D136" s="320">
        <v>4</v>
      </c>
      <c r="E136" s="296" t="str">
        <f>IF(ISBLANK('Cage 22'!$L$19),"",'Cage 22'!$L$19)</f>
        <v/>
      </c>
      <c r="F136" s="296" t="str">
        <f>IFERROR('Cage 22'!$L$20,"")</f>
        <v/>
      </c>
      <c r="G136" s="296" t="str">
        <f>IF('Cage 22'!$M$22="","",MIN('Cage 22'!$M$22,'Cage 22'!$P$22))</f>
        <v/>
      </c>
      <c r="H136" s="296" t="str">
        <f>IFERROR(IF(('Cage 22'!M21+'Cage 22'!O21+'Cage 22'!Q21+'Cage 22'!M26)='Cage 22'!O20,"",MAX('Cage 22'!P22+6,'Cage 22'!M22+6)),"")</f>
        <v/>
      </c>
      <c r="I136" s="296">
        <f ca="1">IFERROR(IF('Cage 22'!Q16=MAX('Cage 22'!Q16:Q17),'Cage 22'!Q16,MIN('Cage 22'!Q16:Q17)),"")</f>
        <v>0</v>
      </c>
      <c r="J136" s="296" t="str">
        <f>IF(('Cage 22'!M26+'Cage 22'!O26)='Cage 22'!Q20,"",'Cage 22'!L27)</f>
        <v/>
      </c>
      <c r="K136" s="298" t="str">
        <f>IF(('Cage 22'!M26+'Cage 22'!O26)='Cage 22'!Q20,"",'Cage 22'!O27)</f>
        <v/>
      </c>
      <c r="L136" s="236"/>
      <c r="M136" s="152"/>
      <c r="N136" s="152"/>
      <c r="O136" s="150"/>
    </row>
    <row r="137" spans="1:15" ht="13.05" customHeight="1" x14ac:dyDescent="0.3">
      <c r="A137" s="152"/>
      <c r="B137" s="152"/>
      <c r="C137" s="294">
        <v>23</v>
      </c>
      <c r="D137" s="320">
        <v>4</v>
      </c>
      <c r="E137" s="296" t="str">
        <f>IF(ISBLANK('Cage 23'!$L$19),"",'Cage 23'!$L$19)</f>
        <v/>
      </c>
      <c r="F137" s="296" t="str">
        <f>IFERROR('Cage 23'!$L$20,"")</f>
        <v/>
      </c>
      <c r="G137" s="296" t="str">
        <f>IF('Cage 23'!$M$22="","",MIN('Cage 23'!$M$22,'Cage 23'!$P$22))</f>
        <v/>
      </c>
      <c r="H137" s="296" t="str">
        <f>IFERROR(IF(('Cage 23'!M21+'Cage 23'!O21+'Cage 23'!Q21+'Cage 23'!M26)='Cage 23'!O20,"",MAX('Cage 23'!P22+6,'Cage 23'!M22+6)),"")</f>
        <v/>
      </c>
      <c r="I137" s="296">
        <f ca="1">IFERROR(IF('Cage 23'!Q16=MAX('Cage 23'!Q16:Q17),'Cage 23'!Q16,MIN('Cage 23'!Q16:Q17)),"")</f>
        <v>0</v>
      </c>
      <c r="J137" s="296" t="str">
        <f>IF(('Cage 23'!M26+'Cage 23'!O26)='Cage 23'!Q20,"",'Cage 23'!L27)</f>
        <v/>
      </c>
      <c r="K137" s="298" t="str">
        <f>IF(('Cage 23'!M26+'Cage 23'!O26)='Cage 23'!Q20,"",'Cage 23'!O27)</f>
        <v/>
      </c>
      <c r="L137" s="236"/>
      <c r="M137" s="152"/>
      <c r="N137" s="152"/>
      <c r="O137" s="150"/>
    </row>
    <row r="138" spans="1:15" ht="13.05" customHeight="1" x14ac:dyDescent="0.3">
      <c r="A138" s="152"/>
      <c r="B138" s="152"/>
      <c r="C138" s="294">
        <v>24</v>
      </c>
      <c r="D138" s="320">
        <v>4</v>
      </c>
      <c r="E138" s="296" t="str">
        <f>IF(ISBLANK('Cage 24'!$L$19),"",'Cage 24'!$L$19)</f>
        <v/>
      </c>
      <c r="F138" s="296" t="str">
        <f>IFERROR('Cage 24'!$L$20,"")</f>
        <v/>
      </c>
      <c r="G138" s="296" t="str">
        <f>IF('Cage 24'!$M$22="","",MIN('Cage 24'!$M$22,'Cage 24'!$P$22))</f>
        <v/>
      </c>
      <c r="H138" s="296" t="str">
        <f>IFERROR(IF(('Cage 24'!M21+'Cage 24'!O21+'Cage 24'!Q21+'Cage 24'!M26)='Cage 24'!O20,"",MAX('Cage 24'!P22+6,'Cage 24'!M22+6)),"")</f>
        <v/>
      </c>
      <c r="I138" s="296">
        <f ca="1">IFERROR(IF('Cage 24'!Q16=MAX('Cage 24'!Q16:Q17),'Cage 24'!Q16,MIN('Cage 24'!Q16:Q17)),"")</f>
        <v>0</v>
      </c>
      <c r="J138" s="296" t="str">
        <f>IF(('Cage 24'!M26+'Cage 24'!O26)='Cage 24'!Q20,"",'Cage 24'!L27)</f>
        <v/>
      </c>
      <c r="K138" s="298" t="str">
        <f>IF(('Cage 24'!M26+'Cage 24'!O26)='Cage 24'!Q20,"",'Cage 24'!O27)</f>
        <v/>
      </c>
      <c r="L138" s="236"/>
      <c r="M138" s="152"/>
      <c r="N138" s="152"/>
      <c r="O138" s="150"/>
    </row>
    <row r="139" spans="1:15" ht="13.05" customHeight="1" x14ac:dyDescent="0.3">
      <c r="A139" s="152"/>
      <c r="B139" s="152"/>
      <c r="C139" s="294">
        <v>25</v>
      </c>
      <c r="D139" s="320">
        <v>4</v>
      </c>
      <c r="E139" s="296" t="str">
        <f>IF(ISBLANK('Cage 25'!$L$19),"",'Cage 25'!$L$19)</f>
        <v/>
      </c>
      <c r="F139" s="296" t="str">
        <f>IFERROR('Cage 25'!$L$20,"")</f>
        <v/>
      </c>
      <c r="G139" s="296" t="str">
        <f>IF('Cage 25'!$M$22="","",MIN('Cage 25'!$M$22,'Cage 25'!$P$22))</f>
        <v/>
      </c>
      <c r="H139" s="296" t="str">
        <f>IFERROR(IF(('Cage 25'!M21+'Cage 25'!O21+'Cage 25'!Q21+'Cage 25'!M26)='Cage 25'!O20,"",MAX('Cage 25'!P22+6,'Cage 25'!M22+6)),"")</f>
        <v/>
      </c>
      <c r="I139" s="296">
        <f ca="1">IFERROR(IF('Cage 25'!Q16=MAX('Cage 25'!Q16:Q17),'Cage 25'!Q16,MIN('Cage 25'!Q16:Q17)),"")</f>
        <v>0</v>
      </c>
      <c r="J139" s="296" t="str">
        <f>IF(('Cage 25'!M26+'Cage 25'!O26)='Cage 25'!Q20,"",'Cage 25'!L27)</f>
        <v/>
      </c>
      <c r="K139" s="298" t="str">
        <f>IF(('Cage 25'!M26+'Cage 25'!O26)='Cage 25'!Q20,"",'Cage 25'!O27)</f>
        <v/>
      </c>
      <c r="L139" s="236"/>
      <c r="M139" s="152"/>
      <c r="N139" s="152"/>
      <c r="O139" s="150"/>
    </row>
    <row r="140" spans="1:15" ht="13.05" customHeight="1" x14ac:dyDescent="0.3">
      <c r="A140" s="152"/>
      <c r="B140" s="152"/>
      <c r="C140" s="294">
        <v>26</v>
      </c>
      <c r="D140" s="320">
        <v>4</v>
      </c>
      <c r="E140" s="296" t="str">
        <f>IF(ISBLANK('Cage 26'!$L$19),"",'Cage 26'!$L$19)</f>
        <v/>
      </c>
      <c r="F140" s="296" t="str">
        <f>IFERROR('Cage 26'!$L$20,"")</f>
        <v/>
      </c>
      <c r="G140" s="296" t="str">
        <f>IF('Cage 26'!$M$22="","",MIN('Cage 26'!$M$22,'Cage 26'!$P$22))</f>
        <v/>
      </c>
      <c r="H140" s="296" t="str">
        <f>IFERROR(IF(('Cage 26'!M21+'Cage 26'!O21+'Cage 26'!Q21+'Cage 26'!M26)='Cage 26'!O20,"",MAX('Cage 26'!P22+6,'Cage 26'!M22+6)),"")</f>
        <v/>
      </c>
      <c r="I140" s="296">
        <f ca="1">IFERROR(IF('Cage 26'!Q16=MAX('Cage 26'!Q16:Q17),'Cage 26'!Q16,MIN('Cage 26'!Q16:Q17)),"")</f>
        <v>0</v>
      </c>
      <c r="J140" s="296" t="str">
        <f>IF(('Cage 26'!M26+'Cage 26'!O26)='Cage 26'!Q20,"",'Cage 26'!L27)</f>
        <v/>
      </c>
      <c r="K140" s="298" t="str">
        <f>IF(('Cage 26'!M26+'Cage 26'!O26)='Cage 26'!Q20,"",'Cage 26'!O27)</f>
        <v/>
      </c>
      <c r="L140" s="236"/>
      <c r="M140" s="152"/>
      <c r="N140" s="152"/>
      <c r="O140" s="150"/>
    </row>
    <row r="141" spans="1:15" ht="13.05" customHeight="1" x14ac:dyDescent="0.3">
      <c r="A141" s="152"/>
      <c r="B141" s="152"/>
      <c r="C141" s="294">
        <v>27</v>
      </c>
      <c r="D141" s="320">
        <v>4</v>
      </c>
      <c r="E141" s="296" t="str">
        <f>IF(ISBLANK('Cage 27'!$L$19),"",'Cage 27'!$L$19)</f>
        <v/>
      </c>
      <c r="F141" s="296" t="str">
        <f>IFERROR('Cage 27'!$L$20,"")</f>
        <v/>
      </c>
      <c r="G141" s="296" t="str">
        <f>IF('Cage 27'!$M$22="","",MIN('Cage 27'!$M$22,'Cage 27'!$P$22))</f>
        <v/>
      </c>
      <c r="H141" s="296" t="str">
        <f>IFERROR(IF(('Cage 27'!M21+'Cage 27'!O21+'Cage 27'!Q21+'Cage 27'!M26)='Cage 27'!O20,"",MAX('Cage 27'!P22+6,'Cage 27'!M22+6)),"")</f>
        <v/>
      </c>
      <c r="I141" s="296">
        <f ca="1">IFERROR(IF('Cage 27'!Q16=MAX('Cage 27'!Q16:Q17),'Cage 27'!Q16,MIN('Cage 27'!Q16:Q17)),"")</f>
        <v>0</v>
      </c>
      <c r="J141" s="296" t="str">
        <f>IF(('Cage 27'!M26+'Cage 27'!O26)='Cage 27'!Q20,"",'Cage 27'!L27)</f>
        <v/>
      </c>
      <c r="K141" s="298" t="str">
        <f>IF(('Cage 27'!M26+'Cage 27'!O26)='Cage 27'!Q20,"",'Cage 27'!O27)</f>
        <v/>
      </c>
      <c r="L141" s="236"/>
      <c r="M141" s="152"/>
      <c r="N141" s="152"/>
      <c r="O141" s="150"/>
    </row>
    <row r="142" spans="1:15" ht="13.05" customHeight="1" x14ac:dyDescent="0.3">
      <c r="A142" s="152"/>
      <c r="B142" s="152"/>
      <c r="C142" s="294">
        <v>28</v>
      </c>
      <c r="D142" s="320">
        <v>4</v>
      </c>
      <c r="E142" s="296" t="str">
        <f>IF(ISBLANK('Cage 28'!$L$19),"",'Cage 28'!$L$19)</f>
        <v/>
      </c>
      <c r="F142" s="296" t="str">
        <f>IFERROR('Cage 28'!$L$20,"")</f>
        <v/>
      </c>
      <c r="G142" s="296" t="str">
        <f>IF('Cage 28'!$M$22="","",MIN('Cage 28'!$M$22,'Cage 28'!$P$22))</f>
        <v/>
      </c>
      <c r="H142" s="296" t="str">
        <f>IFERROR(IF(('Cage 28'!M21+'Cage 28'!O21+'Cage 28'!Q21+'Cage 28'!M26)='Cage 28'!O20,"",MAX('Cage 28'!P22+6,'Cage 28'!M22+6)),"")</f>
        <v/>
      </c>
      <c r="I142" s="296">
        <f ca="1">IFERROR(IF('Cage 28'!Q16=MAX('Cage 28'!Q16:Q17),'Cage 28'!Q16,MIN('Cage 28'!Q16:Q17)),"")</f>
        <v>0</v>
      </c>
      <c r="J142" s="296" t="str">
        <f>IF(('Cage 28'!M26+'Cage 28'!O26)='Cage 28'!Q20,"",'Cage 28'!L27)</f>
        <v/>
      </c>
      <c r="K142" s="298" t="str">
        <f>IF(('Cage 28'!M26+'Cage 28'!O26)='Cage 28'!Q20,"",'Cage 28'!O27)</f>
        <v/>
      </c>
      <c r="L142" s="236"/>
      <c r="M142" s="152"/>
      <c r="N142" s="152"/>
      <c r="O142" s="150"/>
    </row>
    <row r="143" spans="1:15" ht="13.05" customHeight="1" x14ac:dyDescent="0.3">
      <c r="A143" s="152"/>
      <c r="B143" s="152"/>
      <c r="C143" s="294">
        <v>29</v>
      </c>
      <c r="D143" s="320">
        <v>4</v>
      </c>
      <c r="E143" s="296" t="str">
        <f>IF(ISBLANK('Cage 29'!$L$19),"",'Cage 29'!$L$19)</f>
        <v/>
      </c>
      <c r="F143" s="296" t="str">
        <f>IFERROR('Cage 29'!$L$20,"")</f>
        <v/>
      </c>
      <c r="G143" s="296" t="str">
        <f>IF('Cage 29'!$M$22="","",MIN('Cage 29'!$M$22,'Cage 29'!$P$22))</f>
        <v/>
      </c>
      <c r="H143" s="296" t="str">
        <f>IFERROR(IF(('Cage 29'!M21+'Cage 29'!O21+'Cage 29'!Q21+'Cage 29'!M26)='Cage 29'!O20,"",MAX('Cage 29'!P22+6,'Cage 29'!M22+6)),"")</f>
        <v/>
      </c>
      <c r="I143" s="296">
        <f ca="1">IFERROR(IF('Cage 29'!Q16=MAX('Cage 29'!Q16:Q17),'Cage 29'!Q16,MIN('Cage 29'!Q16:Q17)),"")</f>
        <v>0</v>
      </c>
      <c r="J143" s="296" t="str">
        <f>IF(('Cage 29'!M26+'Cage 29'!O26)='Cage 29'!Q20,"",'Cage 29'!L27)</f>
        <v/>
      </c>
      <c r="K143" s="298" t="str">
        <f>IF(('Cage 29'!M26+'Cage 29'!O26)='Cage 29'!Q20,"",'Cage 29'!O27)</f>
        <v/>
      </c>
      <c r="L143" s="236"/>
      <c r="M143" s="152"/>
      <c r="N143" s="152"/>
      <c r="O143" s="150"/>
    </row>
    <row r="144" spans="1:15" ht="13.05" customHeight="1" x14ac:dyDescent="0.3">
      <c r="A144" s="152"/>
      <c r="B144" s="152"/>
      <c r="C144" s="310">
        <v>30</v>
      </c>
      <c r="D144" s="321">
        <v>4</v>
      </c>
      <c r="E144" s="296" t="str">
        <f>IF(ISBLANK('Cage 30'!$L$19),"",'Cage 30'!$L$19)</f>
        <v/>
      </c>
      <c r="F144" s="296" t="str">
        <f>IFERROR('Cage 30'!$L$20,"")</f>
        <v/>
      </c>
      <c r="G144" s="296" t="str">
        <f>IF('Cage 30'!$M$22="","",MIN('Cage 30'!$M$22,'Cage 30'!$P$22))</f>
        <v/>
      </c>
      <c r="H144" s="296" t="str">
        <f>IFERROR(IF(('Cage 30'!M21+'Cage 30'!O21+'Cage 30'!Q21+'Cage 30'!M26)='Cage 30'!O20,"",MAX('Cage 30'!P22+6,'Cage 30'!M22+6)),"")</f>
        <v/>
      </c>
      <c r="I144" s="296">
        <f ca="1">IFERROR(IF('Cage 30'!Q16=MAX('Cage 30'!Q16:Q17),'Cage 30'!Q16,MIN('Cage 30'!Q16:Q17)),"")</f>
        <v>0</v>
      </c>
      <c r="J144" s="296" t="str">
        <f>IF(('Cage 30'!M26+'Cage 30'!O26)='Cage 30'!Q20,"",'Cage 30'!L27)</f>
        <v/>
      </c>
      <c r="K144" s="298" t="str">
        <f>IF(('Cage 30'!M26+'Cage 30'!O26)='Cage 30'!Q20,"",'Cage 30'!O27)</f>
        <v/>
      </c>
      <c r="L144" s="236"/>
      <c r="M144" s="152"/>
      <c r="N144" s="152"/>
      <c r="O144" s="150"/>
    </row>
    <row r="145" spans="1:15" ht="13.05" customHeight="1" x14ac:dyDescent="0.3">
      <c r="A145" s="152"/>
      <c r="B145" s="152"/>
      <c r="C145" s="294">
        <v>31</v>
      </c>
      <c r="D145" s="320">
        <v>4</v>
      </c>
      <c r="E145" s="296" t="str">
        <f>IF(ISBLANK('Cage 31'!$L$19),"",'Cage 31'!$L$19)</f>
        <v/>
      </c>
      <c r="F145" s="296" t="str">
        <f>IFERROR('Cage 31'!$L$20,"")</f>
        <v/>
      </c>
      <c r="G145" s="296" t="str">
        <f>IF('Cage 31'!$M$22="","",MIN('Cage 31'!$M$22,'Cage 31'!$P$22))</f>
        <v/>
      </c>
      <c r="H145" s="296" t="str">
        <f>IFERROR(IF(('Cage 31'!M21+'Cage 31'!O21+'Cage 31'!Q21+'Cage 31'!M26)='Cage 31'!O20,"",MAX('Cage 31'!P22+6,'Cage 31'!M22+6)),"")</f>
        <v/>
      </c>
      <c r="I145" s="296">
        <f ca="1">IFERROR(IF('Cage 31'!Q16=MAX('Cage 31'!Q16:Q17),'Cage 31'!Q16,MIN('Cage 31'!Q16:Q17)),"")</f>
        <v>0</v>
      </c>
      <c r="J145" s="296" t="str">
        <f>IF(('Cage 31'!M26+'Cage 31'!O26)='Cage 31'!Q20,"",'Cage 31'!L27)</f>
        <v/>
      </c>
      <c r="K145" s="298" t="str">
        <f>IF(('Cage 31'!M26+'Cage 31'!O26)='Cage 31'!Q20,"",'Cage 31'!O27)</f>
        <v/>
      </c>
      <c r="L145" s="236"/>
      <c r="M145" s="152"/>
      <c r="N145" s="152"/>
      <c r="O145" s="150"/>
    </row>
    <row r="146" spans="1:15" ht="13.05" customHeight="1" x14ac:dyDescent="0.3">
      <c r="A146" s="152"/>
      <c r="B146" s="152"/>
      <c r="C146" s="294">
        <v>32</v>
      </c>
      <c r="D146" s="320">
        <v>4</v>
      </c>
      <c r="E146" s="296" t="str">
        <f>IF(ISBLANK('Cage 32'!$L$19),"",'Cage 32'!$L$19)</f>
        <v/>
      </c>
      <c r="F146" s="296" t="str">
        <f>IFERROR('Cage 32'!$L$20,"")</f>
        <v/>
      </c>
      <c r="G146" s="296" t="str">
        <f>IF('Cage 32'!$M$22="","",MIN('Cage 32'!$M$22,'Cage 32'!$P$22))</f>
        <v/>
      </c>
      <c r="H146" s="296" t="str">
        <f>IFERROR(IF(('Cage 32'!M21+'Cage 32'!O21+'Cage 32'!Q21+'Cage 32'!M26)='Cage 32'!O20,"",MAX('Cage 32'!P22+6,'Cage 32'!M22+6)),"")</f>
        <v/>
      </c>
      <c r="I146" s="296">
        <f ca="1">IFERROR(IF('Cage 32'!Q16=MAX('Cage 32'!Q16:Q17),'Cage 32'!Q16,MIN('Cage 32'!Q16:Q17)),"")</f>
        <v>0</v>
      </c>
      <c r="J146" s="296" t="str">
        <f>IF(('Cage 32'!M26+'Cage 32'!O26)='Cage 32'!Q20,"",'Cage 32'!L27)</f>
        <v/>
      </c>
      <c r="K146" s="298" t="str">
        <f>IF(('Cage 32'!M26+'Cage 32'!O26)='Cage 32'!Q20,"",'Cage 32'!O27)</f>
        <v/>
      </c>
      <c r="L146" s="236"/>
      <c r="M146" s="152"/>
      <c r="N146" s="152"/>
      <c r="O146" s="150"/>
    </row>
    <row r="147" spans="1:15" ht="13.05" customHeight="1" x14ac:dyDescent="0.3">
      <c r="A147" s="152"/>
      <c r="B147" s="152"/>
      <c r="C147" s="294">
        <v>33</v>
      </c>
      <c r="D147" s="320">
        <v>4</v>
      </c>
      <c r="E147" s="296" t="str">
        <f>IF(ISBLANK('Cage 33'!$L$19),"",'Cage 33'!$L$19)</f>
        <v/>
      </c>
      <c r="F147" s="296" t="str">
        <f>IFERROR('Cage 33'!$L$20,"")</f>
        <v/>
      </c>
      <c r="G147" s="296" t="str">
        <f>IF('Cage 33'!$M$22="","",MIN('Cage 33'!$M$22,'Cage 33'!$P$22))</f>
        <v/>
      </c>
      <c r="H147" s="296" t="str">
        <f>IFERROR(IF(('Cage 33'!M21+'Cage 33'!O21+'Cage 33'!Q21+'Cage 33'!M26)='Cage 33'!O20,"",MAX('Cage 33'!P22+6,'Cage 33'!M22+6)),"")</f>
        <v/>
      </c>
      <c r="I147" s="296">
        <f ca="1">IFERROR(IF('Cage 33'!Q16=MAX('Cage 33'!Q16:Q17),'Cage 33'!Q16,MIN('Cage 33'!Q16:Q17)),"")</f>
        <v>0</v>
      </c>
      <c r="J147" s="296" t="str">
        <f>IF(('Cage 33'!M26+'Cage 33'!O26)='Cage 33'!Q20,"",'Cage 33'!L27)</f>
        <v/>
      </c>
      <c r="K147" s="298" t="str">
        <f>IF(('Cage 33'!M26+'Cage 33'!O26)='Cage 33'!Q20,"",'Cage 33'!O27)</f>
        <v/>
      </c>
      <c r="L147" s="236"/>
      <c r="M147" s="152"/>
      <c r="N147" s="152"/>
      <c r="O147" s="150"/>
    </row>
    <row r="148" spans="1:15" ht="13.05" customHeight="1" x14ac:dyDescent="0.3">
      <c r="A148" s="152"/>
      <c r="B148" s="152"/>
      <c r="C148" s="294">
        <v>34</v>
      </c>
      <c r="D148" s="320">
        <v>4</v>
      </c>
      <c r="E148" s="296" t="str">
        <f>IF(ISBLANK('Cage 34'!$L$19),"",'Cage 34'!$L$19)</f>
        <v/>
      </c>
      <c r="F148" s="296" t="str">
        <f>IFERROR('Cage 34'!$L$20,"")</f>
        <v/>
      </c>
      <c r="G148" s="296" t="str">
        <f>IF('Cage 34'!$M$22="","",MIN('Cage 34'!$M$22,'Cage 34'!$P$22))</f>
        <v/>
      </c>
      <c r="H148" s="296" t="str">
        <f>IFERROR(IF(('Cage 34'!M21+'Cage 34'!O21+'Cage 34'!Q21+'Cage 34'!M26)='Cage 34'!O20,"",MAX('Cage 34'!P22+6,'Cage 34'!M22+6)),"")</f>
        <v/>
      </c>
      <c r="I148" s="296">
        <f ca="1">IFERROR(IF('Cage 34'!Q16=MAX('Cage 34'!Q16:Q17),'Cage 34'!Q16,MIN('Cage 34'!Q16:Q17)),"")</f>
        <v>0</v>
      </c>
      <c r="J148" s="296" t="str">
        <f>IF(('Cage 34'!M26+'Cage 34'!O26)='Cage 34'!Q20,"",'Cage 34'!L27)</f>
        <v/>
      </c>
      <c r="K148" s="298" t="str">
        <f>IF(('Cage 34'!M26+'Cage 34'!O26)='Cage 34'!Q20,"",'Cage 34'!O27)</f>
        <v/>
      </c>
      <c r="L148" s="236"/>
      <c r="M148" s="152"/>
      <c r="N148" s="152"/>
      <c r="O148" s="150"/>
    </row>
    <row r="149" spans="1:15" ht="13.05" customHeight="1" x14ac:dyDescent="0.3">
      <c r="A149" s="152"/>
      <c r="B149" s="152"/>
      <c r="C149" s="299">
        <v>35</v>
      </c>
      <c r="D149" s="324">
        <v>4</v>
      </c>
      <c r="E149" s="296" t="str">
        <f>IF(ISBLANK('Cage 35'!$L$19),"",'Cage 35'!$L$19)</f>
        <v/>
      </c>
      <c r="F149" s="290" t="str">
        <f>IFERROR('Cage 35'!$L$20,"")</f>
        <v/>
      </c>
      <c r="G149" s="301" t="str">
        <f>IF('Cage 35'!$M$22="","",MIN('Cage 35'!$M$22,'Cage 35'!$P$22))</f>
        <v/>
      </c>
      <c r="H149" s="296" t="str">
        <f>IFERROR(IF(('Cage 35'!M21+'Cage 35'!O21+'Cage 35'!Q21+'Cage 35'!M26)='Cage 35'!O20,"",MAX('Cage 35'!P22+6,'Cage 35'!M22+6)),"")</f>
        <v/>
      </c>
      <c r="I149" s="301">
        <f ca="1">IFERROR(IF('Cage 35'!Q16=MAX('Cage 35'!Q16:Q17),'Cage 35'!Q16,MIN('Cage 35'!Q16:Q17)),"")</f>
        <v>0</v>
      </c>
      <c r="J149" s="301" t="str">
        <f>IF(('Cage 35'!M26+'Cage 35'!O26)='Cage 35'!Q20,"",'Cage 35'!L27)</f>
        <v/>
      </c>
      <c r="K149" s="302" t="str">
        <f>IF(('Cage 35'!M26+'Cage 35'!O26)='Cage 35'!Q20,"",'Cage 35'!O27)</f>
        <v/>
      </c>
      <c r="L149" s="236"/>
      <c r="M149" s="152"/>
      <c r="N149" s="152"/>
      <c r="O149" s="150"/>
    </row>
    <row r="150" spans="1:15" ht="13.05" customHeight="1" x14ac:dyDescent="0.3">
      <c r="A150" s="152"/>
      <c r="B150" s="152"/>
      <c r="C150" s="294">
        <v>36</v>
      </c>
      <c r="D150" s="320">
        <v>4</v>
      </c>
      <c r="E150" s="296" t="str">
        <f>IF(ISBLANK('Cage 36'!$L$19),"",'Cage 36'!$L$19)</f>
        <v/>
      </c>
      <c r="F150" s="296" t="str">
        <f>IFERROR('Cage 36'!$L$20,"")</f>
        <v/>
      </c>
      <c r="G150" s="301" t="str">
        <f>IF('Cage 36'!$M$22="","",MIN('Cage 36'!$M$22,'Cage 36'!$P$22))</f>
        <v/>
      </c>
      <c r="H150" s="296" t="str">
        <f>IFERROR(IF(('Cage 36'!M21+'Cage 36'!O21+'Cage 36'!Q21+'Cage 36'!M26)='Cage 36'!O20,"",MAX('Cage 36'!P22+6,'Cage 36'!M22+6)),"")</f>
        <v/>
      </c>
      <c r="I150" s="301">
        <f ca="1">IFERROR(IF('Cage 36'!Q16=MAX('Cage 36'!Q16:Q17),'Cage 36'!Q16,MIN('Cage 36'!Q16:Q17)),"")</f>
        <v>0</v>
      </c>
      <c r="J150" s="301" t="str">
        <f>IF(('Cage 36'!M26+'Cage 36'!O26)='Cage 36'!Q20,"",'Cage 36'!L27)</f>
        <v/>
      </c>
      <c r="K150" s="302" t="str">
        <f>IF(('Cage 36'!M26+'Cage 36'!O26)='Cage 36'!Q20,"",'Cage 36'!O27)</f>
        <v/>
      </c>
      <c r="L150" s="236"/>
      <c r="M150" s="152"/>
      <c r="N150" s="152"/>
      <c r="O150" s="150"/>
    </row>
    <row r="151" spans="1:15" ht="13.05" customHeight="1" thickBot="1" x14ac:dyDescent="0.35">
      <c r="A151" s="152"/>
      <c r="B151" s="152"/>
      <c r="C151" s="325">
        <v>37</v>
      </c>
      <c r="D151" s="326">
        <v>4</v>
      </c>
      <c r="E151" s="307" t="str">
        <f>IF(ISBLANK('Cage 37'!$L$19),"",'Cage 37'!$L$19)</f>
        <v/>
      </c>
      <c r="F151" s="307" t="str">
        <f>IFERROR(#REF!,"")</f>
        <v/>
      </c>
      <c r="G151" s="307" t="str">
        <f>IF('Cage 37'!$M$22="","",MIN('Cage 37'!$M$22,'Cage 37'!$P$22))</f>
        <v/>
      </c>
      <c r="H151" s="307" t="str">
        <f>IFERROR(IF(('Cage 37'!M21+'Cage 37'!O21+'Cage 37'!Q21+'Cage 37'!M26)='Cage 37'!O20,"",MAX('Cage 37'!P22+6,'Cage 37'!M22+6)),"")</f>
        <v/>
      </c>
      <c r="I151" s="307">
        <f ca="1">IFERROR(IF('Cage 37'!Q16=MAX('Cage 37'!Q16:Q17),'Cage 37'!Q16,MIN('Cage 37'!Q16:Q17)),"")</f>
        <v>0</v>
      </c>
      <c r="J151" s="307" t="str">
        <f>IF(('Cage 37'!M26+'Cage 37'!O26)='Cage 37'!Q20,"",'Cage 37'!L27)</f>
        <v/>
      </c>
      <c r="K151" s="309" t="str">
        <f>IF(('Cage 37'!M26+'Cage 37'!O26)='Cage 37'!Q20,"",'Cage 37'!O27)</f>
        <v/>
      </c>
      <c r="L151" s="238"/>
      <c r="M151" s="152"/>
      <c r="N151" s="152"/>
      <c r="O151" s="150"/>
    </row>
    <row r="152" spans="1:15" ht="15" thickTop="1" x14ac:dyDescent="0.3"/>
  </sheetData>
  <sheetProtection sheet="1" objects="1" scenarios="1"/>
  <mergeCells count="10">
    <mergeCell ref="A1:A3"/>
    <mergeCell ref="C2:C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E41:K77">
    <cfRule type="timePeriod" dxfId="14242" priority="5211" timePeriod="tomorrow">
      <formula>FLOOR(E41,1)=TODAY()+1</formula>
    </cfRule>
  </conditionalFormatting>
  <conditionalFormatting sqref="I38">
    <cfRule type="timePeriod" dxfId="14241" priority="2874" timePeriod="today">
      <formula>FLOOR(I38,1)=TODAY()</formula>
    </cfRule>
    <cfRule type="timePeriod" dxfId="14240" priority="2876" timePeriod="tomorrow">
      <formula>FLOOR(I38,1)=TODAY()+1</formula>
    </cfRule>
  </conditionalFormatting>
  <conditionalFormatting sqref="I40">
    <cfRule type="timePeriod" dxfId="14239" priority="2866" timePeriod="today">
      <formula>FLOOR(I40,1)=TODAY()</formula>
    </cfRule>
    <cfRule type="timePeriod" dxfId="14238" priority="2870" timePeriod="tomorrow">
      <formula>FLOOR(I40,1)=TODAY()+1</formula>
    </cfRule>
  </conditionalFormatting>
  <conditionalFormatting sqref="E4:K40">
    <cfRule type="timePeriod" dxfId="14237" priority="2363" timePeriod="tomorrow">
      <formula>FLOOR(E4,1)=TODAY()+1</formula>
    </cfRule>
  </conditionalFormatting>
  <conditionalFormatting sqref="E78:K114">
    <cfRule type="timePeriod" dxfId="14236" priority="4737" timePeriod="tomorrow">
      <formula>FLOOR(E78,1)=TODAY()+1</formula>
    </cfRule>
  </conditionalFormatting>
  <conditionalFormatting sqref="E115:K151">
    <cfRule type="timePeriod" dxfId="14235" priority="2929" timePeriod="tomorrow">
      <formula>FLOOR(E115,1)=TODAY()+1</formula>
    </cfRule>
  </conditionalFormatting>
  <conditionalFormatting sqref="G38">
    <cfRule type="expression" dxfId="14234" priority="1154">
      <formula>$G$38=""</formula>
    </cfRule>
  </conditionalFormatting>
  <conditionalFormatting sqref="G126">
    <cfRule type="expression" dxfId="14233" priority="1629">
      <formula>$G$126=""</formula>
    </cfRule>
  </conditionalFormatting>
  <conditionalFormatting sqref="E4:H40 J4:K40">
    <cfRule type="expression" dxfId="14232" priority="84">
      <formula>E4:K40&lt;TODAY()</formula>
    </cfRule>
  </conditionalFormatting>
  <conditionalFormatting sqref="I4:I40">
    <cfRule type="expression" dxfId="14231" priority="1201">
      <formula>$I$4:$I$40=""</formula>
    </cfRule>
  </conditionalFormatting>
  <conditionalFormatting sqref="E41:H77 J41:K77">
    <cfRule type="expression" dxfId="14230" priority="88">
      <formula>E41:K77&lt;TODAY()</formula>
    </cfRule>
  </conditionalFormatting>
  <conditionalFormatting sqref="I41:I77">
    <cfRule type="timePeriod" dxfId="14229" priority="2203" timePeriod="today">
      <formula>FLOOR(I41,1)=TODAY()</formula>
    </cfRule>
    <cfRule type="expression" dxfId="14228" priority="3142">
      <formula>IF(I41:I77&gt;TODAY(),"",I41:I77)</formula>
    </cfRule>
  </conditionalFormatting>
  <conditionalFormatting sqref="E78:H114 J78:K114">
    <cfRule type="expression" dxfId="14227" priority="39">
      <formula>E78:K114&lt;TODAY()</formula>
    </cfRule>
  </conditionalFormatting>
  <conditionalFormatting sqref="I78:I114">
    <cfRule type="timePeriod" dxfId="14226" priority="2309" timePeriod="today">
      <formula>FLOOR(I78,1)=TODAY()</formula>
    </cfRule>
    <cfRule type="expression" dxfId="14225" priority="3077">
      <formula>IF(I78:I114&gt;TODAY(),"",I78:I114)</formula>
    </cfRule>
  </conditionalFormatting>
  <conditionalFormatting sqref="E115:H151 J115:K151">
    <cfRule type="expression" dxfId="14224" priority="1">
      <formula>E115:K151&lt;TODAY()</formula>
    </cfRule>
  </conditionalFormatting>
  <conditionalFormatting sqref="I115:I151">
    <cfRule type="timePeriod" dxfId="14223" priority="518" timePeriod="today">
      <formula>FLOOR(I115,1)=TODAY()</formula>
    </cfRule>
    <cfRule type="expression" dxfId="14222" priority="2930">
      <formula>IF(I115:I151&gt;TODAY(),"",I115:I151)</formula>
    </cfRule>
  </conditionalFormatting>
  <conditionalFormatting sqref="J78:K114">
    <cfRule type="timePeriod" dxfId="14221" priority="2328" timePeriod="today">
      <formula>FLOOR(J78,1)=TODAY()</formula>
    </cfRule>
  </conditionalFormatting>
  <conditionalFormatting sqref="C6:D6">
    <cfRule type="expression" dxfId="14220" priority="4248">
      <formula>COUNTIF($E6:$H6,TODAY()+1)</formula>
    </cfRule>
  </conditionalFormatting>
  <conditionalFormatting sqref="C4:D4">
    <cfRule type="expression" dxfId="14219" priority="2764">
      <formula>COUNTIF($E4:$H4,TODAY()+1)</formula>
    </cfRule>
  </conditionalFormatting>
  <conditionalFormatting sqref="C7:D7">
    <cfRule type="expression" dxfId="14218" priority="2419">
      <formula>COUNTIF($E7:$H7,TODAY()+1)</formula>
    </cfRule>
  </conditionalFormatting>
  <conditionalFormatting sqref="C5:D5">
    <cfRule type="expression" dxfId="14217" priority="3543">
      <formula>COUNTIF($E5:$H5,TODAY()+1)</formula>
    </cfRule>
  </conditionalFormatting>
  <conditionalFormatting sqref="C8:D8">
    <cfRule type="expression" dxfId="14216" priority="2760">
      <formula>COUNTIF($E8:$H8,TODAY()+1)</formula>
    </cfRule>
  </conditionalFormatting>
  <conditionalFormatting sqref="J41:K77">
    <cfRule type="timePeriod" dxfId="14215" priority="2399" timePeriod="today">
      <formula>FLOOR(J41,1)=TODAY()</formula>
    </cfRule>
  </conditionalFormatting>
  <conditionalFormatting sqref="J4:K40">
    <cfRule type="timePeriod" dxfId="14214" priority="2242" timePeriod="today">
      <formula>FLOOR(J4,1)=TODAY()</formula>
    </cfRule>
  </conditionalFormatting>
  <conditionalFormatting sqref="J115:K151">
    <cfRule type="timePeriod" dxfId="14213" priority="512" timePeriod="today">
      <formula>FLOOR(J115,1)=TODAY()</formula>
    </cfRule>
  </conditionalFormatting>
  <conditionalFormatting sqref="C78:D78">
    <cfRule type="expression" dxfId="14212" priority="2539">
      <formula>COUNTIF($E78:$I78,TODAY()+1)</formula>
    </cfRule>
  </conditionalFormatting>
  <conditionalFormatting sqref="C79:D79">
    <cfRule type="expression" dxfId="14211" priority="2654">
      <formula>COUNTIF($E79:$I79,TODAY()+1)</formula>
    </cfRule>
  </conditionalFormatting>
  <conditionalFormatting sqref="C9:D9">
    <cfRule type="expression" dxfId="14210" priority="2859">
      <formula>COUNTIF($E9:$H9,TODAY()+1)</formula>
    </cfRule>
  </conditionalFormatting>
  <conditionalFormatting sqref="C10:D10">
    <cfRule type="expression" dxfId="14209" priority="3188">
      <formula>COUNTIF($E10:$H10,TODAY()+1)</formula>
    </cfRule>
  </conditionalFormatting>
  <conditionalFormatting sqref="C11:D11">
    <cfRule type="expression" dxfId="14208" priority="4280">
      <formula>COUNTIF($E11:$H11,TODAY()+1)</formula>
    </cfRule>
  </conditionalFormatting>
  <conditionalFormatting sqref="C49:D49">
    <cfRule type="expression" dxfId="14207" priority="2800">
      <formula>COUNTIF($E49:$I49,TODAY()+1)</formula>
    </cfRule>
  </conditionalFormatting>
  <conditionalFormatting sqref="C142:D142">
    <cfRule type="expression" dxfId="14206" priority="2439">
      <formula>COUNTIF($E142:$I142,TODAY()+1)</formula>
    </cfRule>
  </conditionalFormatting>
  <conditionalFormatting sqref="C144:D144">
    <cfRule type="expression" dxfId="14205" priority="2437">
      <formula>COUNTIF($E144:$I144,TODAY()+1)</formula>
    </cfRule>
  </conditionalFormatting>
  <conditionalFormatting sqref="C118:D118">
    <cfRule type="expression" dxfId="14204" priority="2492">
      <formula>COUNTIF($E118:$I118,TODAY()+1)</formula>
    </cfRule>
  </conditionalFormatting>
  <conditionalFormatting sqref="C119:D119">
    <cfRule type="expression" dxfId="14203" priority="2491">
      <formula>COUNTIF($E119:$I119,TODAY()+1)</formula>
    </cfRule>
  </conditionalFormatting>
  <conditionalFormatting sqref="C120:D120">
    <cfRule type="expression" dxfId="14202" priority="2490">
      <formula>COUNTIF($E120:$I120,TODAY()+1)</formula>
    </cfRule>
  </conditionalFormatting>
  <conditionalFormatting sqref="C121:D121">
    <cfRule type="expression" dxfId="14201" priority="2489">
      <formula>COUNTIF($E121:$I121,TODAY()+1)</formula>
    </cfRule>
  </conditionalFormatting>
  <conditionalFormatting sqref="C122:D122">
    <cfRule type="expression" dxfId="14200" priority="2488">
      <formula>COUNTIF($E122:$I122,TODAY()+1)</formula>
    </cfRule>
  </conditionalFormatting>
  <conditionalFormatting sqref="C123:D123">
    <cfRule type="expression" dxfId="14199" priority="2458">
      <formula>COUNTIF($E123:$I123,TODAY()+1)</formula>
    </cfRule>
  </conditionalFormatting>
  <conditionalFormatting sqref="C124:D124">
    <cfRule type="expression" dxfId="14198" priority="2457">
      <formula>COUNTIF($E124:$I124,TODAY()+1)</formula>
    </cfRule>
  </conditionalFormatting>
  <conditionalFormatting sqref="C125:D125">
    <cfRule type="expression" dxfId="14197" priority="2456">
      <formula>COUNTIF($E125:$I125,TODAY()+1)</formula>
    </cfRule>
  </conditionalFormatting>
  <conditionalFormatting sqref="C126:D126">
    <cfRule type="expression" dxfId="14196" priority="2484">
      <formula>COUNTIF($E126:$I126,TODAY()+1)</formula>
    </cfRule>
  </conditionalFormatting>
  <conditionalFormatting sqref="C127:D127">
    <cfRule type="expression" dxfId="14195" priority="2483">
      <formula>COUNTIF($E127:$I127,TODAY()+1)</formula>
    </cfRule>
  </conditionalFormatting>
  <conditionalFormatting sqref="C128:D128">
    <cfRule type="expression" dxfId="14194" priority="2453">
      <formula>COUNTIF($E128:$I128,TODAY()+1)</formula>
    </cfRule>
  </conditionalFormatting>
  <conditionalFormatting sqref="C129:D129">
    <cfRule type="expression" dxfId="14193" priority="2452">
      <formula>COUNTIF($E129:$I129,TODAY()+1)</formula>
    </cfRule>
  </conditionalFormatting>
  <conditionalFormatting sqref="C130:D130">
    <cfRule type="expression" dxfId="14192" priority="2451">
      <formula>COUNTIF($E130:$I130,TODAY()+1)</formula>
    </cfRule>
  </conditionalFormatting>
  <conditionalFormatting sqref="C131:D131">
    <cfRule type="expression" dxfId="14191" priority="2450">
      <formula>COUNTIF($E131:$I131,TODAY()+1)</formula>
    </cfRule>
  </conditionalFormatting>
  <conditionalFormatting sqref="C132:D132">
    <cfRule type="expression" dxfId="14190" priority="2449">
      <formula>COUNTIF($E132:$I132,TODAY()+1)</formula>
    </cfRule>
  </conditionalFormatting>
  <conditionalFormatting sqref="C133:D133">
    <cfRule type="expression" dxfId="14189" priority="2448">
      <formula>COUNTIF($E133:$I133,TODAY()+1)</formula>
    </cfRule>
  </conditionalFormatting>
  <conditionalFormatting sqref="C134:D134">
    <cfRule type="expression" dxfId="14188" priority="2447">
      <formula>COUNTIF($E134:$I134,TODAY()+1)</formula>
    </cfRule>
  </conditionalFormatting>
  <conditionalFormatting sqref="C135:D135">
    <cfRule type="expression" dxfId="14187" priority="2446">
      <formula>COUNTIF($E135:$I135,TODAY()+1)</formula>
    </cfRule>
  </conditionalFormatting>
  <conditionalFormatting sqref="C136:D136">
    <cfRule type="expression" dxfId="14186" priority="2445">
      <formula>COUNTIF($E136:$I136,TODAY()+1)</formula>
    </cfRule>
  </conditionalFormatting>
  <conditionalFormatting sqref="C137:D137">
    <cfRule type="expression" dxfId="14185" priority="2444">
      <formula>COUNTIF($E137:$I137,TODAY()+1)</formula>
    </cfRule>
  </conditionalFormatting>
  <conditionalFormatting sqref="C138:D138">
    <cfRule type="expression" dxfId="14184" priority="2443">
      <formula>COUNTIF($E138:$I138,TODAY()+1)</formula>
    </cfRule>
  </conditionalFormatting>
  <conditionalFormatting sqref="C139:D139">
    <cfRule type="expression" dxfId="14183" priority="2442">
      <formula>COUNTIF($E139:$I139,TODAY()+1)</formula>
    </cfRule>
  </conditionalFormatting>
  <conditionalFormatting sqref="C140:D140">
    <cfRule type="expression" dxfId="14182" priority="2441">
      <formula>COUNTIF($E140:$I140,TODAY()+1)</formula>
    </cfRule>
  </conditionalFormatting>
  <conditionalFormatting sqref="C141:D141">
    <cfRule type="expression" dxfId="14181" priority="2440">
      <formula>COUNTIF($E141:$I141,TODAY()+1)</formula>
    </cfRule>
  </conditionalFormatting>
  <conditionalFormatting sqref="C146:D146">
    <cfRule type="expression" dxfId="14180" priority="2435">
      <formula>COUNTIF($E146:$I146,TODAY()+1)</formula>
    </cfRule>
  </conditionalFormatting>
  <conditionalFormatting sqref="C147:D147">
    <cfRule type="expression" dxfId="14179" priority="2434">
      <formula>COUNTIF($E147:$I147,TODAY()+1)</formula>
    </cfRule>
  </conditionalFormatting>
  <conditionalFormatting sqref="C151:D151">
    <cfRule type="expression" dxfId="14178" priority="2430">
      <formula>COUNTIF($E151:$I151,TODAY()+1)</formula>
    </cfRule>
  </conditionalFormatting>
  <conditionalFormatting sqref="C149:D149">
    <cfRule type="expression" dxfId="14177" priority="2432">
      <formula>COUNTIF($E149:$I149,TODAY()+1)</formula>
    </cfRule>
  </conditionalFormatting>
  <conditionalFormatting sqref="C148:D148">
    <cfRule type="expression" dxfId="14176" priority="2433">
      <formula>COUNTIF($E148:$I148,TODAY()+1)</formula>
    </cfRule>
  </conditionalFormatting>
  <conditionalFormatting sqref="C150:D150">
    <cfRule type="expression" dxfId="14175" priority="2421">
      <formula>COUNTIF($E150:$I150,TODAY()+1)</formula>
    </cfRule>
  </conditionalFormatting>
  <conditionalFormatting sqref="C68:D68">
    <cfRule type="expression" dxfId="14174" priority="2781">
      <formula>COUNTIF($E68:$I68,TODAY()+1)</formula>
    </cfRule>
  </conditionalFormatting>
  <conditionalFormatting sqref="C71:D71">
    <cfRule type="expression" dxfId="14173" priority="2778">
      <formula>COUNTIF($E71:$I71,TODAY()+1)</formula>
    </cfRule>
  </conditionalFormatting>
  <conditionalFormatting sqref="C48:D48">
    <cfRule type="expression" dxfId="14172" priority="2837">
      <formula>COUNTIF($E48:$I48,TODAY()+1)</formula>
    </cfRule>
  </conditionalFormatting>
  <conditionalFormatting sqref="C50:D50">
    <cfRule type="expression" dxfId="14171" priority="2799">
      <formula>COUNTIF($E50:$I50,TODAY()+1)</formula>
    </cfRule>
  </conditionalFormatting>
  <conditionalFormatting sqref="C51:D51">
    <cfRule type="expression" dxfId="14170" priority="2798">
      <formula>COUNTIF($E51:$I51,TODAY()+1)</formula>
    </cfRule>
  </conditionalFormatting>
  <conditionalFormatting sqref="C52:D52">
    <cfRule type="expression" dxfId="14169" priority="2797">
      <formula>COUNTIF($E52:$I52,TODAY()+1)</formula>
    </cfRule>
  </conditionalFormatting>
  <conditionalFormatting sqref="C53:D53">
    <cfRule type="expression" dxfId="14168" priority="2796">
      <formula>COUNTIF($E53:$I53,TODAY()+1)</formula>
    </cfRule>
  </conditionalFormatting>
  <conditionalFormatting sqref="C54:D54">
    <cfRule type="expression" dxfId="14167" priority="2795">
      <formula>COUNTIF($E54:$I54,TODAY()+1)</formula>
    </cfRule>
  </conditionalFormatting>
  <conditionalFormatting sqref="C55:D55">
    <cfRule type="expression" dxfId="14166" priority="5231">
      <formula>COUNTIF($E55:$I55,TODAY()+1)</formula>
    </cfRule>
  </conditionalFormatting>
  <conditionalFormatting sqref="C56:D56">
    <cfRule type="expression" dxfId="14165" priority="2793">
      <formula>COUNTIF($E56:$I56,TODAY()+1)</formula>
    </cfRule>
  </conditionalFormatting>
  <conditionalFormatting sqref="C57:D57">
    <cfRule type="expression" dxfId="14164" priority="2811">
      <formula>COUNTIF($E57:$I57,TODAY()+1)</formula>
    </cfRule>
  </conditionalFormatting>
  <conditionalFormatting sqref="C58:D58">
    <cfRule type="expression" dxfId="14163" priority="2791">
      <formula>COUNTIF($E58:$I58,TODAY()+1)</formula>
    </cfRule>
  </conditionalFormatting>
  <conditionalFormatting sqref="C59:D59">
    <cfRule type="expression" dxfId="14162" priority="2790">
      <formula>COUNTIF($E59:$I59,TODAY()+1)</formula>
    </cfRule>
  </conditionalFormatting>
  <conditionalFormatting sqref="C60:D60">
    <cfRule type="expression" dxfId="14161" priority="2789">
      <formula>COUNTIF($E60:$I60,TODAY()+1)</formula>
    </cfRule>
  </conditionalFormatting>
  <conditionalFormatting sqref="C61:D61">
    <cfRule type="expression" dxfId="14160" priority="2788">
      <formula>COUNTIF($E61:$I61,TODAY()+1)</formula>
    </cfRule>
  </conditionalFormatting>
  <conditionalFormatting sqref="C62:D62">
    <cfRule type="expression" dxfId="14159" priority="2787">
      <formula>COUNTIF($E62:$I62,TODAY()+1)</formula>
    </cfRule>
  </conditionalFormatting>
  <conditionalFormatting sqref="C63:D63">
    <cfRule type="expression" dxfId="14158" priority="2786">
      <formula>COUNTIF($E63:$I63,TODAY()+1)</formula>
    </cfRule>
  </conditionalFormatting>
  <conditionalFormatting sqref="C64:D64">
    <cfRule type="expression" dxfId="14157" priority="2785">
      <formula>COUNTIF($E64:$I64,TODAY()+1)</formula>
    </cfRule>
  </conditionalFormatting>
  <conditionalFormatting sqref="C65:D65">
    <cfRule type="expression" dxfId="14156" priority="2784">
      <formula>COUNTIF($E65:$I65,TODAY()+1)</formula>
    </cfRule>
  </conditionalFormatting>
  <conditionalFormatting sqref="C66:D66">
    <cfRule type="expression" dxfId="14155" priority="2819">
      <formula>COUNTIF($E66:$I66,TODAY()+1)</formula>
    </cfRule>
  </conditionalFormatting>
  <conditionalFormatting sqref="C67:D67">
    <cfRule type="expression" dxfId="14154" priority="2782">
      <formula>COUNTIF($E67:$I67,TODAY()+1)</formula>
    </cfRule>
  </conditionalFormatting>
  <conditionalFormatting sqref="C69:D69">
    <cfRule type="expression" dxfId="14153" priority="2780">
      <formula>COUNTIF($E69:$I69,TODAY()+1)</formula>
    </cfRule>
  </conditionalFormatting>
  <conditionalFormatting sqref="C70:D70">
    <cfRule type="expression" dxfId="14152" priority="2779">
      <formula>COUNTIF($E70:$I70,TODAY()+1)</formula>
    </cfRule>
  </conditionalFormatting>
  <conditionalFormatting sqref="C72:D72">
    <cfRule type="expression" dxfId="14151" priority="2777">
      <formula>COUNTIF($E72:$I72,TODAY()+1)</formula>
    </cfRule>
  </conditionalFormatting>
  <conditionalFormatting sqref="C73:D73">
    <cfRule type="expression" dxfId="14150" priority="2776">
      <formula>COUNTIF($E73:$I73,TODAY()+1)</formula>
    </cfRule>
  </conditionalFormatting>
  <conditionalFormatting sqref="C77:D77">
    <cfRule type="expression" dxfId="14149" priority="2329">
      <formula>COUNTIF($E77:$I77,TODAY()+1)</formula>
    </cfRule>
  </conditionalFormatting>
  <conditionalFormatting sqref="C80:D80">
    <cfRule type="expression" dxfId="14148" priority="2315">
      <formula>COUNTIF($E80:$I80,TODAY()+1)</formula>
    </cfRule>
  </conditionalFormatting>
  <conditionalFormatting sqref="C81:D81">
    <cfRule type="expression" dxfId="14147" priority="2652">
      <formula>COUNTIF($E81:$I81,TODAY()+1)</formula>
    </cfRule>
  </conditionalFormatting>
  <conditionalFormatting sqref="C82:D82">
    <cfRule type="expression" dxfId="14146" priority="2651">
      <formula>COUNTIF($E82:$I82,TODAY()+1)</formula>
    </cfRule>
  </conditionalFormatting>
  <conditionalFormatting sqref="C83:D83">
    <cfRule type="expression" dxfId="14145" priority="2650">
      <formula>COUNTIF($E83:$I83,TODAY()+1)</formula>
    </cfRule>
  </conditionalFormatting>
  <conditionalFormatting sqref="C84:D84">
    <cfRule type="expression" dxfId="14144" priority="2646">
      <formula>COUNTIF($E84:$I84,TODAY()+1)</formula>
    </cfRule>
  </conditionalFormatting>
  <conditionalFormatting sqref="C85:D85">
    <cfRule type="expression" dxfId="14143" priority="2645">
      <formula>COUNTIF($E85:$I85,TODAY()+1)</formula>
    </cfRule>
  </conditionalFormatting>
  <conditionalFormatting sqref="C86:D86">
    <cfRule type="expression" dxfId="14142" priority="2644">
      <formula>COUNTIF($E86:$I86,TODAY()+1)</formula>
    </cfRule>
  </conditionalFormatting>
  <conditionalFormatting sqref="C87:D87">
    <cfRule type="expression" dxfId="14141" priority="2620">
      <formula>COUNTIF($E87:$I87,TODAY()+1)</formula>
    </cfRule>
  </conditionalFormatting>
  <conditionalFormatting sqref="C88:D88">
    <cfRule type="expression" dxfId="14140" priority="2619">
      <formula>COUNTIF($E88:$I88,TODAY()+1)</formula>
    </cfRule>
  </conditionalFormatting>
  <conditionalFormatting sqref="C89:D89">
    <cfRule type="expression" dxfId="14139" priority="2618">
      <formula>COUNTIF($E89:$I89,TODAY()+1)</formula>
    </cfRule>
  </conditionalFormatting>
  <conditionalFormatting sqref="C90:D90">
    <cfRule type="expression" dxfId="14138" priority="2617">
      <formula>COUNTIF($E90:$I90,TODAY()+1)</formula>
    </cfRule>
  </conditionalFormatting>
  <conditionalFormatting sqref="C91:D91">
    <cfRule type="expression" dxfId="14137" priority="2640">
      <formula>COUNTIF($E91:$I91,TODAY()+1)</formula>
    </cfRule>
  </conditionalFormatting>
  <conditionalFormatting sqref="C92:D92">
    <cfRule type="expression" dxfId="14136" priority="2615">
      <formula>COUNTIF($E92:$I92,TODAY()+1)</formula>
    </cfRule>
  </conditionalFormatting>
  <conditionalFormatting sqref="C93:D93">
    <cfRule type="expression" dxfId="14135" priority="2614">
      <formula>COUNTIF($E93:$I93,TODAY()+1)</formula>
    </cfRule>
  </conditionalFormatting>
  <conditionalFormatting sqref="C94:D94">
    <cfRule type="expression" dxfId="14134" priority="2613">
      <formula>COUNTIF($E94:$I94,TODAY()+1)</formula>
    </cfRule>
  </conditionalFormatting>
  <conditionalFormatting sqref="C95:D95">
    <cfRule type="expression" dxfId="14133" priority="2612">
      <formula>COUNTIF($E95:$I95,TODAY()+1)</formula>
    </cfRule>
  </conditionalFormatting>
  <conditionalFormatting sqref="C96:D96">
    <cfRule type="expression" dxfId="14132" priority="2611">
      <formula>COUNTIF($E96:$I96,TODAY()+1)</formula>
    </cfRule>
  </conditionalFormatting>
  <conditionalFormatting sqref="C97:D97">
    <cfRule type="expression" dxfId="14131" priority="2610">
      <formula>COUNTIF($E97:$I97,TODAY()+1)</formula>
    </cfRule>
  </conditionalFormatting>
  <conditionalFormatting sqref="C98:D98">
    <cfRule type="expression" dxfId="14130" priority="2609">
      <formula>COUNTIF($E98:$I98,TODAY()+1)</formula>
    </cfRule>
  </conditionalFormatting>
  <conditionalFormatting sqref="C99:D99">
    <cfRule type="expression" dxfId="14129" priority="2608">
      <formula>COUNTIF($E99:$I99,TODAY()+1)</formula>
    </cfRule>
  </conditionalFormatting>
  <conditionalFormatting sqref="C100:D100">
    <cfRule type="expression" dxfId="14128" priority="2607">
      <formula>COUNTIF($E100:$I100,TODAY()+1)</formula>
    </cfRule>
  </conditionalFormatting>
  <conditionalFormatting sqref="C101:D101">
    <cfRule type="expression" dxfId="14127" priority="2606">
      <formula>COUNTIF($E101:$I101,TODAY()+1)</formula>
    </cfRule>
  </conditionalFormatting>
  <conditionalFormatting sqref="C102:D102">
    <cfRule type="expression" dxfId="14126" priority="2605">
      <formula>COUNTIF($E102:$I102,TODAY()+1)</formula>
    </cfRule>
  </conditionalFormatting>
  <conditionalFormatting sqref="C103:D103">
    <cfRule type="expression" dxfId="14125" priority="2604">
      <formula>COUNTIF($E103:$I103,TODAY()+1)</formula>
    </cfRule>
  </conditionalFormatting>
  <conditionalFormatting sqref="C104:D104">
    <cfRule type="expression" dxfId="14124" priority="2603">
      <formula>COUNTIF($E104:$I104,TODAY()+1)</formula>
    </cfRule>
  </conditionalFormatting>
  <conditionalFormatting sqref="C105:D105">
    <cfRule type="expression" dxfId="14123" priority="2602">
      <formula>COUNTIF($E105:$I105,TODAY()+1)</formula>
    </cfRule>
  </conditionalFormatting>
  <conditionalFormatting sqref="C106:D106">
    <cfRule type="expression" dxfId="14122" priority="2601">
      <formula>COUNTIF($E106:$I106,TODAY()+1)</formula>
    </cfRule>
  </conditionalFormatting>
  <conditionalFormatting sqref="C107:D107">
    <cfRule type="expression" dxfId="14121" priority="2600">
      <formula>COUNTIF($E107:$I107,TODAY()+1)</formula>
    </cfRule>
  </conditionalFormatting>
  <conditionalFormatting sqref="C108:D108">
    <cfRule type="expression" dxfId="14120" priority="2599">
      <formula>COUNTIF($E108:$I108,TODAY()+1)</formula>
    </cfRule>
  </conditionalFormatting>
  <conditionalFormatting sqref="C109:D109">
    <cfRule type="expression" dxfId="14119" priority="2598">
      <formula>COUNTIF($E109:$I109,TODAY()+1)</formula>
    </cfRule>
  </conditionalFormatting>
  <conditionalFormatting sqref="C110:D110">
    <cfRule type="expression" dxfId="14118" priority="2597">
      <formula>COUNTIF($E110:$I110,TODAY()+1)</formula>
    </cfRule>
  </conditionalFormatting>
  <conditionalFormatting sqref="C114:D114">
    <cfRule type="expression" dxfId="14117" priority="2593">
      <formula>COUNTIF($E114:$I114,TODAY()+1)</formula>
    </cfRule>
  </conditionalFormatting>
  <conditionalFormatting sqref="C115:D115">
    <cfRule type="expression" dxfId="14116" priority="2541">
      <formula>COUNTIF($E115:$I115,TODAY()+1)</formula>
    </cfRule>
  </conditionalFormatting>
  <conditionalFormatting sqref="C116:D116">
    <cfRule type="expression" dxfId="14115" priority="2494">
      <formula>COUNTIF($E116:$I116,TODAY()+1)</formula>
    </cfRule>
  </conditionalFormatting>
  <conditionalFormatting sqref="C117:D117">
    <cfRule type="expression" dxfId="14114" priority="2493">
      <formula>COUNTIF($E117:$I117,TODAY()+1)</formula>
    </cfRule>
  </conditionalFormatting>
  <conditionalFormatting sqref="C75:D75">
    <cfRule type="expression" dxfId="14113" priority="2774">
      <formula>COUNTIF($E75:$I75,TODAY()+1)</formula>
    </cfRule>
  </conditionalFormatting>
  <conditionalFormatting sqref="C112:D112">
    <cfRule type="expression" dxfId="14112" priority="2595">
      <formula>COUNTIF($E112:$I112,TODAY()+1)</formula>
    </cfRule>
  </conditionalFormatting>
  <conditionalFormatting sqref="C111:D111">
    <cfRule type="expression" dxfId="14111" priority="2596">
      <formula>COUNTIF($E111:$I111,TODAY()+1)</formula>
    </cfRule>
  </conditionalFormatting>
  <conditionalFormatting sqref="C113:D113">
    <cfRule type="expression" dxfId="14110" priority="2428">
      <formula>COUNTIF($E113:$I113,TODAY()+1)</formula>
    </cfRule>
  </conditionalFormatting>
  <conditionalFormatting sqref="C74:D74">
    <cfRule type="expression" dxfId="14109" priority="2775">
      <formula>COUNTIF($E74:$I74,TODAY()+1)</formula>
    </cfRule>
  </conditionalFormatting>
  <conditionalFormatting sqref="C76:D76">
    <cfRule type="expression" dxfId="14108" priority="2420">
      <formula>COUNTIF($E76:$I76,TODAY()+1)</formula>
    </cfRule>
  </conditionalFormatting>
  <conditionalFormatting sqref="C41:D41">
    <cfRule type="expression" dxfId="14107" priority="3161">
      <formula>COUNTIF($E41:$I41,TODAY()+1)</formula>
    </cfRule>
  </conditionalFormatting>
  <conditionalFormatting sqref="C42:D42">
    <cfRule type="expression" dxfId="14106" priority="2807">
      <formula>COUNTIF($E42:$I42,TODAY()+1)</formula>
    </cfRule>
  </conditionalFormatting>
  <conditionalFormatting sqref="C43:D43">
    <cfRule type="expression" dxfId="14105" priority="2806">
      <formula>COUNTIF($E43:$I43,TODAY()+1)</formula>
    </cfRule>
  </conditionalFormatting>
  <conditionalFormatting sqref="C44:D44">
    <cfRule type="expression" dxfId="14104" priority="2805">
      <formula>COUNTIF($E44:$I44,TODAY()+1)</formula>
    </cfRule>
  </conditionalFormatting>
  <conditionalFormatting sqref="C45:D45">
    <cfRule type="expression" dxfId="14103" priority="2804">
      <formula>COUNTIF($E45:$I45,TODAY()+1)</formula>
    </cfRule>
  </conditionalFormatting>
  <conditionalFormatting sqref="C46:D46">
    <cfRule type="expression" dxfId="14102" priority="2803">
      <formula>COUNTIF($E46:$I46,TODAY()+1)</formula>
    </cfRule>
  </conditionalFormatting>
  <conditionalFormatting sqref="C47:D47">
    <cfRule type="expression" dxfId="14101" priority="2802">
      <formula>COUNTIF($E47:$I47,TODAY()+1)</formula>
    </cfRule>
  </conditionalFormatting>
  <conditionalFormatting sqref="C13:D13">
    <cfRule type="expression" dxfId="14100" priority="4314">
      <formula>COUNTIF($E13:$H13,TODAY()+1)</formula>
    </cfRule>
  </conditionalFormatting>
  <conditionalFormatting sqref="C37:D37">
    <cfRule type="expression" dxfId="14099" priority="2694">
      <formula>COUNTIF($E37:$H37,TODAY()+1)</formula>
    </cfRule>
  </conditionalFormatting>
  <conditionalFormatting sqref="C12:D12">
    <cfRule type="expression" dxfId="14098" priority="2864">
      <formula>COUNTIF($E12:$H12,TODAY()+1)</formula>
    </cfRule>
  </conditionalFormatting>
  <conditionalFormatting sqref="C14:D14">
    <cfRule type="expression" dxfId="14097" priority="4301">
      <formula>COUNTIF($E14:$H14,TODAY()+1)</formula>
    </cfRule>
  </conditionalFormatting>
  <conditionalFormatting sqref="C15:D15">
    <cfRule type="expression" dxfId="14096" priority="2753">
      <formula>COUNTIF($E15:$H15,TODAY()+1)</formula>
    </cfRule>
  </conditionalFormatting>
  <conditionalFormatting sqref="C16:D16">
    <cfRule type="expression" dxfId="14095" priority="3541">
      <formula>COUNTIF($E16:$H16,TODAY()+1)</formula>
    </cfRule>
  </conditionalFormatting>
  <conditionalFormatting sqref="C17:D17">
    <cfRule type="expression" dxfId="14094" priority="3803">
      <formula>COUNTIF($E17:$H17,TODAY()+1)</formula>
    </cfRule>
  </conditionalFormatting>
  <conditionalFormatting sqref="C18:D18">
    <cfRule type="expression" dxfId="14093" priority="2750">
      <formula>COUNTIF($E18:$H18,TODAY()+1)</formula>
    </cfRule>
  </conditionalFormatting>
  <conditionalFormatting sqref="C19:D19">
    <cfRule type="expression" dxfId="14092" priority="2749">
      <formula>COUNTIF($E19:$H19,TODAY()+1)</formula>
    </cfRule>
  </conditionalFormatting>
  <conditionalFormatting sqref="C20:D20">
    <cfRule type="expression" dxfId="14091" priority="4289">
      <formula>COUNTIF($E20:$H20,TODAY()+1)</formula>
    </cfRule>
  </conditionalFormatting>
  <conditionalFormatting sqref="C21:D21">
    <cfRule type="expression" dxfId="14090" priority="2747">
      <formula>COUNTIF($E21:$H21,TODAY()+1)</formula>
    </cfRule>
  </conditionalFormatting>
  <conditionalFormatting sqref="C22:D22">
    <cfRule type="expression" dxfId="14089" priority="4375">
      <formula>COUNTIF($E22:$H22,TODAY()+1)</formula>
    </cfRule>
  </conditionalFormatting>
  <conditionalFormatting sqref="C23:D23">
    <cfRule type="expression" dxfId="14088" priority="4478">
      <formula>COUNTIF($E23:$H23,TODAY()+1)</formula>
    </cfRule>
  </conditionalFormatting>
  <conditionalFormatting sqref="C24:D24">
    <cfRule type="expression" dxfId="14087" priority="4156">
      <formula>COUNTIF($E24:$H24,TODAY()+1)</formula>
    </cfRule>
  </conditionalFormatting>
  <conditionalFormatting sqref="C25:D25">
    <cfRule type="expression" dxfId="14086" priority="4657">
      <formula>COUNTIF($E25:$H25,TODAY()+1)</formula>
    </cfRule>
  </conditionalFormatting>
  <conditionalFormatting sqref="C26:D26">
    <cfRule type="expression" dxfId="14085" priority="4788">
      <formula>COUNTIF($E26:$H26,TODAY()+1)</formula>
    </cfRule>
  </conditionalFormatting>
  <conditionalFormatting sqref="C27:D27">
    <cfRule type="expression" dxfId="14084" priority="4787">
      <formula>COUNTIF($E27:$H27,TODAY()+1)</formula>
    </cfRule>
  </conditionalFormatting>
  <conditionalFormatting sqref="C28:D28">
    <cfRule type="expression" dxfId="14083" priority="4501">
      <formula>COUNTIF($E28:$H28,TODAY()+1)</formula>
    </cfRule>
  </conditionalFormatting>
  <conditionalFormatting sqref="C29:D29">
    <cfRule type="expression" dxfId="14082" priority="4785">
      <formula>COUNTIF($E29:$H29,TODAY()+1)</formula>
    </cfRule>
  </conditionalFormatting>
  <conditionalFormatting sqref="C30:D30">
    <cfRule type="expression" dxfId="14081" priority="4784">
      <formula>COUNTIF($E30:$H30,TODAY()+1)</formula>
    </cfRule>
  </conditionalFormatting>
  <conditionalFormatting sqref="C31:D31">
    <cfRule type="expression" dxfId="14080" priority="3539">
      <formula>COUNTIF($E31:$H31,TODAY()+1)</formula>
    </cfRule>
  </conditionalFormatting>
  <conditionalFormatting sqref="C32:D32">
    <cfRule type="expression" dxfId="14079" priority="3806">
      <formula>COUNTIF($E32:$H32,TODAY()+1)</formula>
    </cfRule>
  </conditionalFormatting>
  <conditionalFormatting sqref="C33:D33">
    <cfRule type="expression" dxfId="14078" priority="4780">
      <formula>COUNTIF($E33:$H33,TODAY()+1)</formula>
    </cfRule>
  </conditionalFormatting>
  <conditionalFormatting sqref="C34:D34">
    <cfRule type="expression" dxfId="14077" priority="4779">
      <formula>COUNTIF($E34:$H34,TODAY()+1)</formula>
    </cfRule>
  </conditionalFormatting>
  <conditionalFormatting sqref="C35:D35">
    <cfRule type="expression" dxfId="14076" priority="3540">
      <formula>COUNTIF($E35:$H35,TODAY()+1)</formula>
    </cfRule>
  </conditionalFormatting>
  <conditionalFormatting sqref="C36:D36">
    <cfRule type="expression" dxfId="14075" priority="2732">
      <formula>COUNTIF($E36:$H36,TODAY()+1)</formula>
    </cfRule>
  </conditionalFormatting>
  <conditionalFormatting sqref="C38:D38">
    <cfRule type="expression" dxfId="14074" priority="2730">
      <formula>COUNTIF($E38:$H38,TODAY()+1)</formula>
    </cfRule>
  </conditionalFormatting>
  <conditionalFormatting sqref="C39:D39">
    <cfRule type="expression" dxfId="14073" priority="2729">
      <formula>COUNTIF($E39:$H39,TODAY()+1)</formula>
    </cfRule>
  </conditionalFormatting>
  <conditionalFormatting sqref="C40:D40">
    <cfRule type="expression" dxfId="14072" priority="2728">
      <formula>COUNTIF($E40:$H40,TODAY()+1)</formula>
    </cfRule>
  </conditionalFormatting>
  <conditionalFormatting sqref="C143:D143">
    <cfRule type="expression" dxfId="14071" priority="2438">
      <formula>COUNTIF($E143:$I143,TODAY()+1)</formula>
    </cfRule>
  </conditionalFormatting>
  <conditionalFormatting sqref="C141:D141 H141">
    <cfRule type="expression" dxfId="14070" priority="12">
      <formula>"ET($H$141&lt;=AUJOURDHUI();NBVAL('Cage 27'!$L$25:$Q$25)&lt;&gt;NBVAL('Cage 27'!$L$23:$Q$23))"</formula>
    </cfRule>
  </conditionalFormatting>
  <conditionalFormatting sqref="C142:D142 H142">
    <cfRule type="expression" dxfId="14069" priority="11">
      <formula>"ET($H$142&lt;=AUJOURDHUI();NBVAL('Cage 28'!$L$25:$Q$25)&lt;&gt;NBVAL('Cage 28'!$L$23:$Q$23))"</formula>
    </cfRule>
  </conditionalFormatting>
  <conditionalFormatting sqref="C143:D143 H143">
    <cfRule type="expression" dxfId="14068" priority="10">
      <formula>"ET($H$143&lt;=AUJOURDHUI();NBVAL('Cage 29'!$L$25:$Q$25)&lt;&gt;NBVAL('Cage 29'!$L$23:$Q$23))"</formula>
    </cfRule>
  </conditionalFormatting>
  <conditionalFormatting sqref="C144:D144 H144">
    <cfRule type="expression" dxfId="14067" priority="9">
      <formula>"ET($H$144&lt;=AUJOURDHUI();NBVAL('Cage 30'!$L$25:$Q$25)&lt;&gt;NBVAL('Cage 30'!$L$23:$Q$23))"</formula>
    </cfRule>
  </conditionalFormatting>
  <conditionalFormatting sqref="C145:D145 H145">
    <cfRule type="expression" dxfId="14066" priority="8">
      <formula>"ET($H$145&lt;=AUJOURDHUI();NBVAL('Cage 31'!$L$25:$Q$25)&lt;&gt;NBVAL('Cage 31'!$L$23:$Q$23))"</formula>
    </cfRule>
    <cfRule type="expression" dxfId="14065" priority="1966">
      <formula>COUNTIF($E145:$I145,TODAY()+1)</formula>
    </cfRule>
  </conditionalFormatting>
  <conditionalFormatting sqref="C146:D146 H146">
    <cfRule type="expression" dxfId="14064" priority="7">
      <formula>"ET($H$146&lt;=AUJOURDHUI();NBVAL('Cage 32'!$L$25:$Q$25)&lt;&gt;NBVAL('Cage 32'!$L$23:$Q$23))"</formula>
    </cfRule>
  </conditionalFormatting>
  <conditionalFormatting sqref="C147:D147 H147">
    <cfRule type="expression" dxfId="14063" priority="6">
      <formula>"ET($H$147&lt;=AUJOURDHUI();NBVAL('Cage 33'!$L$25:$Q$25)&lt;&gt;NBVAL('Cage 33'!$L$23:$Q$23))"</formula>
    </cfRule>
  </conditionalFormatting>
  <conditionalFormatting sqref="C151:D151 H151">
    <cfRule type="expression" dxfId="14062" priority="2">
      <formula>"ET($H$151&lt;=AUJOURDHUI();NBVAL('Cage 37'!$L$25:$Q$25)&lt;&gt;NBVAL('Cage 37'!$L$23:$Q$23))"</formula>
    </cfRule>
  </conditionalFormatting>
  <conditionalFormatting sqref="C149:D149 H149">
    <cfRule type="expression" dxfId="14061" priority="4">
      <formula>"ET($H$149&lt;=AUJOURDHUI();NBVAL('Cage 35'!$L$25:$Q$25)&lt;&gt;NBVAL('Cage 35'!$L$23:$Q$23))"</formula>
    </cfRule>
  </conditionalFormatting>
  <conditionalFormatting sqref="C148:D148 H148">
    <cfRule type="expression" dxfId="14060" priority="5">
      <formula>"ET($H$148&lt;=AUJOURDHUI();NBVAL('Cage 34'!$L$25:$Q$25)&lt;&gt;NBVAL('Cage 34'!$L$23:$Q$23))"</formula>
    </cfRule>
  </conditionalFormatting>
  <conditionalFormatting sqref="C150:D150 H150">
    <cfRule type="expression" dxfId="14059" priority="3">
      <formula>"ET($H$150&lt;=AUJOURDHUI();NBVAL('Cage 36'!$L$25:$Q$25)&lt;&gt;NBVAL('Cage 36'!$L$23:$Q$23))"</formula>
    </cfRule>
  </conditionalFormatting>
  <conditionalFormatting sqref="L4:L151">
    <cfRule type="expression" dxfId="14058" priority="171">
      <formula>IF(L4:L151&gt;TODAY(),"",L4:L151)</formula>
    </cfRule>
  </conditionalFormatting>
  <conditionalFormatting sqref="L98">
    <cfRule type="expression" dxfId="14057" priority="168">
      <formula>AND(TODAY()&gt;=$K$98,$L$98="")</formula>
    </cfRule>
  </conditionalFormatting>
  <conditionalFormatting sqref="C98:D98 L98">
    <cfRule type="expression" dxfId="14056" priority="169">
      <formula>AND($K$98&lt;&gt;"",TODAY()&gt;$K$98,$L$98="")</formula>
    </cfRule>
  </conditionalFormatting>
  <conditionalFormatting sqref="C4:D4 L4">
    <cfRule type="expression" dxfId="14055" priority="167">
      <formula>AND($K$4&lt;&gt;"",TODAY()&gt;$K$4,$L$4="")</formula>
    </cfRule>
  </conditionalFormatting>
  <conditionalFormatting sqref="C5:D5 L5">
    <cfRule type="expression" dxfId="14054" priority="166">
      <formula>AND($K$5&lt;&gt;"",TODAY()&gt;$K$5,$L$5="")</formula>
    </cfRule>
  </conditionalFormatting>
  <conditionalFormatting sqref="C6:D6 L6">
    <cfRule type="expression" dxfId="14053" priority="165">
      <formula>AND($K$6&lt;&gt;"",TODAY()&gt;$K$6,$L$6="")</formula>
    </cfRule>
  </conditionalFormatting>
  <conditionalFormatting sqref="C7:D7 L7">
    <cfRule type="expression" dxfId="14052" priority="164">
      <formula>AND($K$7&lt;&gt;"",TODAY()&gt;$K$7,$L$7="")</formula>
    </cfRule>
  </conditionalFormatting>
  <conditionalFormatting sqref="C8:D8 L8">
    <cfRule type="expression" dxfId="14051" priority="163">
      <formula>AND($K$8&lt;&gt;"",TODAY()&gt;$K$8,$L$8="")</formula>
    </cfRule>
  </conditionalFormatting>
  <conditionalFormatting sqref="C9:D9 L9">
    <cfRule type="expression" dxfId="14050" priority="162">
      <formula>AND($K$9&lt;&gt;"",TODAY()&gt;$K$9,$L$9="")</formula>
    </cfRule>
  </conditionalFormatting>
  <conditionalFormatting sqref="C10:D10 L10">
    <cfRule type="expression" dxfId="14049" priority="161">
      <formula>AND($K$10&lt;&gt;"",TODAY()&gt;$K$10,$L$10="")</formula>
    </cfRule>
  </conditionalFormatting>
  <conditionalFormatting sqref="C11:D11 L11">
    <cfRule type="expression" dxfId="14048" priority="160">
      <formula>AND($K$11&lt;&gt;"",TODAY()&gt;$K$11,$L$11="")</formula>
    </cfRule>
  </conditionalFormatting>
  <conditionalFormatting sqref="C12:D12 L12">
    <cfRule type="expression" dxfId="14047" priority="159">
      <formula>AND($K$12&lt;&gt;"",TODAY()&gt;$K$12,$L$12="")</formula>
    </cfRule>
  </conditionalFormatting>
  <conditionalFormatting sqref="C13:D13 L13">
    <cfRule type="expression" dxfId="14046" priority="158">
      <formula>AND($K$13&lt;&gt;"",TODAY()&gt;$K$13,$L$13="")</formula>
    </cfRule>
  </conditionalFormatting>
  <conditionalFormatting sqref="C14:D14 L14">
    <cfRule type="expression" dxfId="14045" priority="157">
      <formula>AND($K$14&lt;&gt;"",TODAY()&gt;$K$14,$L$14="")</formula>
    </cfRule>
  </conditionalFormatting>
  <conditionalFormatting sqref="C15:D15 L15">
    <cfRule type="expression" dxfId="14044" priority="156">
      <formula>AND($K$15&lt;&gt;"",TODAY()&gt;$K$15,$L$15="")</formula>
    </cfRule>
  </conditionalFormatting>
  <conditionalFormatting sqref="C16:D16 L16">
    <cfRule type="expression" dxfId="14043" priority="155">
      <formula>AND($K$16&lt;&gt;"",TODAY()&gt;$K$16,$L$16="")</formula>
    </cfRule>
  </conditionalFormatting>
  <conditionalFormatting sqref="C17:D17 L17">
    <cfRule type="expression" dxfId="14042" priority="154">
      <formula>AND($K$17&lt;&gt;"",TODAY()&gt;$K$17,$L$17="")</formula>
    </cfRule>
  </conditionalFormatting>
  <conditionalFormatting sqref="C18:D18 L18">
    <cfRule type="expression" dxfId="14041" priority="153">
      <formula>AND($K$18&lt;&gt;"",TODAY()&gt;$K$18,$L$18="")</formula>
    </cfRule>
  </conditionalFormatting>
  <conditionalFormatting sqref="C19:D19 L19">
    <cfRule type="expression" dxfId="14040" priority="152">
      <formula>AND($K$19&lt;&gt;"",TODAY()&gt;$K$19,$L$19="")</formula>
    </cfRule>
  </conditionalFormatting>
  <conditionalFormatting sqref="C20:D20 L20">
    <cfRule type="expression" dxfId="14039" priority="151">
      <formula>AND($K$20&lt;&gt;"",TODAY()&gt;$K$20,$L$20="")</formula>
    </cfRule>
  </conditionalFormatting>
  <conditionalFormatting sqref="C21:D21 L21">
    <cfRule type="expression" dxfId="14038" priority="150">
      <formula>AND($K$21&lt;&gt;"",TODAY()&gt;$K$21,$L$21="")</formula>
    </cfRule>
  </conditionalFormatting>
  <conditionalFormatting sqref="C22:D22 L22">
    <cfRule type="expression" dxfId="14037" priority="149">
      <formula>AND($K$22&lt;&gt;"",TODAY()&gt;$K$22,$L$22="")</formula>
    </cfRule>
  </conditionalFormatting>
  <conditionalFormatting sqref="C23:D23 L23">
    <cfRule type="expression" dxfId="14036" priority="148">
      <formula>AND($K$23&lt;&gt;"",TODAY()&gt;$K$23,$L$23="")</formula>
    </cfRule>
  </conditionalFormatting>
  <conditionalFormatting sqref="C24:D24 L24">
    <cfRule type="expression" dxfId="14035" priority="147">
      <formula>AND($K$24&lt;&gt;"",TODAY()&gt;$K$24,$L$24="")</formula>
    </cfRule>
  </conditionalFormatting>
  <conditionalFormatting sqref="C25:D25 L25">
    <cfRule type="expression" dxfId="14034" priority="146">
      <formula>AND($K$25&lt;&gt;"",TODAY()&gt;$K$25,$L$25="")</formula>
    </cfRule>
  </conditionalFormatting>
  <conditionalFormatting sqref="C26:D26 L26">
    <cfRule type="expression" dxfId="14033" priority="145">
      <formula>AND($K$26&lt;&gt;"",TODAY()&gt;$K$26,$L$26="")</formula>
    </cfRule>
  </conditionalFormatting>
  <conditionalFormatting sqref="C27:D27 L27">
    <cfRule type="expression" dxfId="14032" priority="144">
      <formula>AND($K$27&lt;&gt;"",TODAY()&gt;$K$27,$L$27="")</formula>
    </cfRule>
  </conditionalFormatting>
  <conditionalFormatting sqref="C28:D28 L28">
    <cfRule type="expression" dxfId="14031" priority="143">
      <formula>AND($K$28&lt;&gt;"",TODAY()&gt;$K$28,$L$28="")</formula>
    </cfRule>
  </conditionalFormatting>
  <conditionalFormatting sqref="C29:D29 L29">
    <cfRule type="expression" dxfId="14030" priority="142">
      <formula>AND($K$29&lt;&gt;"",TODAY()&gt;$K$29,$L$29="")</formula>
    </cfRule>
  </conditionalFormatting>
  <conditionalFormatting sqref="C30:D30 L30">
    <cfRule type="expression" dxfId="14029" priority="141">
      <formula>AND($K$30&lt;&gt;"",TODAY()&gt;$K$30,$L$30="")</formula>
    </cfRule>
  </conditionalFormatting>
  <conditionalFormatting sqref="C31:D31 L31">
    <cfRule type="expression" dxfId="14028" priority="140">
      <formula>AND($K$31&lt;&gt;"",TODAY()&gt;$K$31,$L$31="")</formula>
    </cfRule>
  </conditionalFormatting>
  <conditionalFormatting sqref="C32:D32 L32">
    <cfRule type="expression" dxfId="14027" priority="139">
      <formula>AND($K$32&lt;&gt;"",TODAY()&gt;$K$32,$L$32="")</formula>
    </cfRule>
  </conditionalFormatting>
  <conditionalFormatting sqref="C33:D33 L33">
    <cfRule type="expression" dxfId="14026" priority="138">
      <formula>AND($K$33&lt;&gt;"",TODAY()&gt;$K$33,$L$33="")</formula>
    </cfRule>
  </conditionalFormatting>
  <conditionalFormatting sqref="C34:D34 L34">
    <cfRule type="expression" dxfId="14025" priority="137">
      <formula>AND($K$34&lt;&gt;"",TODAY()&gt;$K$34,$L$34="")</formula>
    </cfRule>
  </conditionalFormatting>
  <conditionalFormatting sqref="C35:D35 L35">
    <cfRule type="expression" dxfId="14024" priority="136">
      <formula>AND($K$35&lt;&gt;"",TODAY()&gt;$K$35,$L$35="")</formula>
    </cfRule>
  </conditionalFormatting>
  <conditionalFormatting sqref="C36:D36 L36">
    <cfRule type="expression" dxfId="14023" priority="135">
      <formula>AND($K$36&lt;&gt;"",TODAY()&gt;$K$36,$L$36="")</formula>
    </cfRule>
  </conditionalFormatting>
  <conditionalFormatting sqref="C37:D37 L37">
    <cfRule type="expression" dxfId="14022" priority="134">
      <formula>AND($K$37&lt;&gt;"",TODAY()&gt;$K$37,$L$37="")</formula>
    </cfRule>
  </conditionalFormatting>
  <conditionalFormatting sqref="C38:D38 L38">
    <cfRule type="expression" dxfId="14021" priority="133">
      <formula>AND($K$35&lt;&gt;"",TODAY()&gt;$K$35,$L$35="")</formula>
    </cfRule>
  </conditionalFormatting>
  <conditionalFormatting sqref="C39:D39 L39">
    <cfRule type="expression" dxfId="14020" priority="132">
      <formula>AND($K$39&lt;&gt;"",TODAY()&gt;$K$39,$L$39="")</formula>
    </cfRule>
  </conditionalFormatting>
  <conditionalFormatting sqref="C40:D40 L40">
    <cfRule type="expression" dxfId="14019" priority="131">
      <formula>AND($K$40&lt;&gt;"",TODAY()&gt;$K$40,$L$40="")</formula>
    </cfRule>
  </conditionalFormatting>
  <conditionalFormatting sqref="C41:D41 L41">
    <cfRule type="expression" dxfId="14018" priority="130">
      <formula>AND($K$41&lt;&gt;"",TODAY()&gt;$K$4,$L$41="")</formula>
    </cfRule>
  </conditionalFormatting>
  <conditionalFormatting sqref="C89:D89 L89">
    <cfRule type="expression" dxfId="14017" priority="129">
      <formula>AND($K$89&lt;&gt;"",TODAY()&gt;$K$89,$L$89="")</formula>
    </cfRule>
  </conditionalFormatting>
  <conditionalFormatting sqref="K89">
    <cfRule type="expression" dxfId="14016" priority="2319">
      <formula>$L$89&lt;&gt;""</formula>
    </cfRule>
  </conditionalFormatting>
  <conditionalFormatting sqref="K90">
    <cfRule type="expression" dxfId="14015" priority="805">
      <formula>$L$90&lt;&gt;""</formula>
    </cfRule>
  </conditionalFormatting>
  <conditionalFormatting sqref="K4">
    <cfRule type="expression" dxfId="14014" priority="126">
      <formula>$L$4&lt;&gt;""</formula>
    </cfRule>
  </conditionalFormatting>
  <conditionalFormatting sqref="K5">
    <cfRule type="expression" dxfId="14013" priority="125">
      <formula>$L$5&lt;&gt;""</formula>
    </cfRule>
  </conditionalFormatting>
  <conditionalFormatting sqref="C124:D124 H124">
    <cfRule type="expression" dxfId="14012" priority="31">
      <formula>AND($H$124&lt;=TODAY(),COUNTA(#REF!)&lt;&gt;COUNTA(#REF!))</formula>
    </cfRule>
    <cfRule type="expression" dxfId="14011" priority="1990">
      <formula>AND($H$124&lt;=TODAY(),COUNTIF(#REF!,"")&lt;6,COUNTA(#REF!)&lt;&gt;COUNTA(#REF!))</formula>
    </cfRule>
  </conditionalFormatting>
  <conditionalFormatting sqref="C124:D124">
    <cfRule type="expression" dxfId="14010" priority="1780">
      <formula>AND(#REF!="",TODAY()&gt;=#REF!)</formula>
    </cfRule>
  </conditionalFormatting>
  <conditionalFormatting sqref="C50:D50">
    <cfRule type="expression" dxfId="14009" priority="2210">
      <formula>AND(#REF!&lt;&gt;"",TODAY()&gt;=#REF!,ISBLANK(#REF!))</formula>
    </cfRule>
  </conditionalFormatting>
  <conditionalFormatting sqref="C87:D87">
    <cfRule type="expression" dxfId="14008" priority="2174">
      <formula>AND(#REF!&lt;&gt;"",TODAY()&gt;=#REF!,ISBLANK(#REF!))</formula>
    </cfRule>
  </conditionalFormatting>
  <conditionalFormatting sqref="C124:D124">
    <cfRule type="expression" dxfId="14007" priority="2136">
      <formula>AND(#REF!&lt;&gt;"",TODAY()&gt;=#REF!,ISBLANK(#REF!))</formula>
    </cfRule>
  </conditionalFormatting>
  <conditionalFormatting sqref="C50:D50">
    <cfRule type="expression" dxfId="14006" priority="1854">
      <formula>AND(#REF!="",TODAY()&gt;=#REF!)</formula>
    </cfRule>
  </conditionalFormatting>
  <conditionalFormatting sqref="C87:D87 F87">
    <cfRule type="expression" dxfId="14005" priority="2173">
      <formula>AND(#REF!="",TODAY()&gt;=#REF!)</formula>
    </cfRule>
  </conditionalFormatting>
  <conditionalFormatting sqref="C39:D39">
    <cfRule type="expression" dxfId="14004" priority="2367">
      <formula>AND(#REF!="",TODAY()&gt;=#REF!)</formula>
    </cfRule>
  </conditionalFormatting>
  <conditionalFormatting sqref="G50">
    <cfRule type="expression" dxfId="14003" priority="1741">
      <formula>AND(COUNTIF(#REF!,"")&lt;6,COUNTA(#REF!)&lt;&gt;#REF!)</formula>
    </cfRule>
  </conditionalFormatting>
  <conditionalFormatting sqref="C39:D39">
    <cfRule type="expression" dxfId="14002" priority="2068">
      <formula>AND(#REF!&lt;&gt;"",COUNTIF(#REF!,"")&lt;6,COUNTA(#REF!)&lt;&gt;#REF!)</formula>
    </cfRule>
  </conditionalFormatting>
  <conditionalFormatting sqref="G39">
    <cfRule type="expression" dxfId="14001" priority="1641">
      <formula>AND(COUNTIF(#REF!,"")&lt;6,COUNTA(#REF!)&lt;&gt;#REF!)</formula>
    </cfRule>
  </conditionalFormatting>
  <conditionalFormatting sqref="C87:D87">
    <cfRule type="expression" dxfId="14000" priority="313">
      <formula>IF(OR(#REF!="",#REF!="",COUNTA(#REF!)=""),"",SUM(#REF!,#REF!)=COUNTA(#REF!))</formula>
    </cfRule>
    <cfRule type="expression" dxfId="13999" priority="421">
      <formula>IF(OR(#REF!="",#REF!="",#REF!="",#REF!=""),"",#REF!+#REF!+#REF!=#REF!)</formula>
    </cfRule>
  </conditionalFormatting>
  <conditionalFormatting sqref="C124:D124">
    <cfRule type="expression" dxfId="13998" priority="240">
      <formula>IF(OR(#REF!="",#REF!="",#REF!="",#REF!=""),"",#REF!+#REF!+#REF!=#REF!)</formula>
    </cfRule>
    <cfRule type="expression" dxfId="13997" priority="389">
      <formula>IF(OR(#REF!="",#REF!="",COUNTA(#REF!)=""),"",SUM(#REF!,#REF!)=COUNTA(#REF!))</formula>
    </cfRule>
  </conditionalFormatting>
  <conditionalFormatting sqref="C50:D50">
    <cfRule type="expression" dxfId="13996" priority="276">
      <formula>IF(OR(#REF!="",#REF!="",#REF!="",#REF!=""),"",#REF!+#REF!+#REF!=#REF!)</formula>
    </cfRule>
    <cfRule type="expression" dxfId="13995" priority="463">
      <formula>IF(OR(#REF!="",#REF!="",COUNTA(#REF!)=""),"",SUM(#REF!,#REF!)=COUNTA(#REF!))</formula>
    </cfRule>
  </conditionalFormatting>
  <conditionalFormatting sqref="C39:D39">
    <cfRule type="expression" dxfId="13994" priority="174">
      <formula>IF(OR(#REF!="",#REF!="",COUNTA(#REF!)=""),"",SUM(#REF!,#REF!)=COUNTA(#REF!))</formula>
    </cfRule>
    <cfRule type="expression" dxfId="13993" priority="323">
      <formula>IF(OR(#REF!="",#REF!="",#REF!="",#REF!=""),"",#REF!+#REF!+#REF!=#REF!)</formula>
    </cfRule>
  </conditionalFormatting>
  <conditionalFormatting sqref="C50:D50 H50">
    <cfRule type="expression" dxfId="13992" priority="738">
      <formula>AND($H$50&lt;=TODAY(),COUNTA(#REF!)&lt;&gt;COUNTA(#REF!))</formula>
    </cfRule>
    <cfRule type="expression" dxfId="13991" priority="1339">
      <formula>AND($H$50&lt;=TODAY(),COUNTIF(#REF!,"")&lt;6,COUNTA(#REF!)&lt;&gt;COUNTA(#REF!))</formula>
    </cfRule>
  </conditionalFormatting>
  <conditionalFormatting sqref="C39:D39 H39">
    <cfRule type="expression" dxfId="13990" priority="897">
      <formula>AND($H$39&lt;=TODAY(),COUNTA(#REF!)&lt;&gt;COUNTA(#REF!))</formula>
    </cfRule>
    <cfRule type="expression" dxfId="13989" priority="1919">
      <formula>AND($H$39&lt;=TODAY(),COUNTIF(#REF!,"")&lt;6,COUNTA(#REF!)&lt;&gt;COUNTA(#REF!))</formula>
    </cfRule>
  </conditionalFormatting>
  <conditionalFormatting sqref="C87:D87 H87">
    <cfRule type="expression" dxfId="13988" priority="74">
      <formula>AND($H$87&lt;=TODAY(),COUNTA(#REF!)&lt;&gt;COUNTA(#REF!))</formula>
    </cfRule>
    <cfRule type="expression" dxfId="13987" priority="1817">
      <formula>AND($H$87&lt;=TODAY(),COUNTIF(#REF!,"")&lt;6,COUNTA(#REF!)&lt;&gt;COUNTA(#REF!))</formula>
    </cfRule>
  </conditionalFormatting>
  <conditionalFormatting sqref="C50:D50 G50">
    <cfRule type="expression" dxfId="13986" priority="886">
      <formula>AND(#REF!="",TODAY()&gt;=#REF!)</formula>
    </cfRule>
    <cfRule type="expression" dxfId="13985" priority="1102">
      <formula>AND(#REF!&lt;&gt;"",COUNTIF(#REF!,"")&lt;6,COUNTA(#REF!)&lt;&gt;#REF!)</formula>
    </cfRule>
  </conditionalFormatting>
  <conditionalFormatting sqref="C39:D39 G39">
    <cfRule type="expression" dxfId="13984" priority="474">
      <formula>AND($G$39&lt;=TODAY(),COUNTA(#REF!)&lt;&gt;#REF!)</formula>
    </cfRule>
    <cfRule type="expression" dxfId="13983" priority="1112">
      <formula>AND(#REF!="",TODAY()&gt;=#REF!)</formula>
    </cfRule>
  </conditionalFormatting>
  <conditionalFormatting sqref="C87:D87 G87">
    <cfRule type="expression" dxfId="13982" priority="813">
      <formula>AND(#REF!="",TODAY()&gt;=#REF!)</formula>
    </cfRule>
    <cfRule type="expression" dxfId="13981" priority="999">
      <formula>AND(#REF!&lt;&gt;"",COUNTIF(#REF!,"")&lt;6,COUNTA(#REF!)&lt;&gt;#REF!)</formula>
    </cfRule>
  </conditionalFormatting>
  <conditionalFormatting sqref="C124:D124 G124">
    <cfRule type="expression" dxfId="13980" priority="625">
      <formula>AND(#REF!="",TODAY()&gt;=#REF!)</formula>
    </cfRule>
    <cfRule type="expression" dxfId="13979" priority="660">
      <formula>AND(#REF!&lt;&gt;"",COUNTIF(#REF!,"")&lt;6,COUNTA(#REF!)&lt;&gt;#REF!)</formula>
    </cfRule>
  </conditionalFormatting>
  <conditionalFormatting sqref="C39:D39">
    <cfRule type="expression" dxfId="13978" priority="2692">
      <formula>AND(#REF!&lt;&gt;"",TODAY()&gt;=#REF!,ISBLANK(#REF!))</formula>
    </cfRule>
  </conditionalFormatting>
  <conditionalFormatting sqref="G87">
    <cfRule type="expression" dxfId="13977" priority="2175">
      <formula>AND(COUNTIF(#REF!,"")&lt;6,COUNTA(#REF!)&lt;&gt;#REF!)</formula>
    </cfRule>
  </conditionalFormatting>
  <conditionalFormatting sqref="G124">
    <cfRule type="expression" dxfId="13976" priority="2282">
      <formula>AND(COUNTIF(#REF!,"")&lt;6,COUNTA(#REF!)&lt;&gt;#REF!)</formula>
    </cfRule>
  </conditionalFormatting>
  <conditionalFormatting sqref="E39 C39:D39">
    <cfRule type="expression" dxfId="13975" priority="1206">
      <formula>AND(#REF!="",TODAY()&gt;=$E$39)</formula>
    </cfRule>
  </conditionalFormatting>
  <conditionalFormatting sqref="H39">
    <cfRule type="expression" dxfId="13974" priority="1010">
      <formula>AND(#REF!="",$H$39&gt;TODAY())</formula>
    </cfRule>
    <cfRule type="expression" dxfId="13973" priority="1353">
      <formula>AND(COUNTIF(#REF!,"")&lt;6,COUNTA(#REF!)&lt;&gt;#REF!)</formula>
    </cfRule>
  </conditionalFormatting>
  <conditionalFormatting sqref="E50 C50:D50">
    <cfRule type="expression" dxfId="13972" priority="1603">
      <formula>AND(#REF!="",TODAY()&gt;=$E$50)</formula>
    </cfRule>
  </conditionalFormatting>
  <conditionalFormatting sqref="E87 C87:D87">
    <cfRule type="expression" dxfId="13971" priority="1301">
      <formula>AND(#REF!="",TODAY()&gt;=$E$87)</formula>
    </cfRule>
  </conditionalFormatting>
  <conditionalFormatting sqref="E124 C124:D124">
    <cfRule type="expression" dxfId="13970" priority="1456">
      <formula>AND(#REF!="",TODAY()&gt;=$E$124)</formula>
    </cfRule>
  </conditionalFormatting>
  <conditionalFormatting sqref="H50">
    <cfRule type="expression" dxfId="13969" priority="1570">
      <formula>AND(#REF!="",$H$50&gt;TODAY())</formula>
    </cfRule>
    <cfRule type="expression" dxfId="13968" priority="2354">
      <formula>AND(COUNTIF(#REF!,"")&lt;6,COUNTA(#REF!)&lt;&gt;#REF!)</formula>
    </cfRule>
  </conditionalFormatting>
  <conditionalFormatting sqref="H87">
    <cfRule type="expression" dxfId="13967" priority="1529">
      <formula>AND(COUNTIF(#REF!,"")&lt;6,COUNTA(#REF!)&lt;&gt;#REF!)</formula>
    </cfRule>
  </conditionalFormatting>
  <conditionalFormatting sqref="H124">
    <cfRule type="expression" dxfId="13966" priority="1264">
      <formula>AND(COUNTIF(#REF!,"")&lt;6,COUNTA(#REF!)&lt;&gt;#REF!)</formula>
    </cfRule>
  </conditionalFormatting>
  <conditionalFormatting sqref="F39 C39:D39">
    <cfRule type="expression" dxfId="13965" priority="935">
      <formula>AND(#REF!="",TODAY()&gt;=#REF!)</formula>
    </cfRule>
  </conditionalFormatting>
  <conditionalFormatting sqref="F50 C50:D50">
    <cfRule type="expression" dxfId="13964" priority="850">
      <formula>AND(#REF!="",TODAY()&gt;=#REF!)</formula>
    </cfRule>
  </conditionalFormatting>
  <conditionalFormatting sqref="F87">
    <cfRule type="expression" dxfId="13963" priority="776">
      <formula>AND(#REF!="",TODAY()&gt;#REF!)</formula>
    </cfRule>
  </conditionalFormatting>
  <conditionalFormatting sqref="F124 C124:D124">
    <cfRule type="expression" dxfId="13962" priority="588">
      <formula>AND(#REF!="",TODAY()&gt;=#REF!)</formula>
    </cfRule>
  </conditionalFormatting>
  <conditionalFormatting sqref="J50">
    <cfRule type="expression" dxfId="13961" priority="118">
      <formula>AND($J$50&lt;TODAY(),#REF!&lt;&gt;"")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1" id="{D2535102-E1A5-48BE-B4FF-91FF3BBE2E2B}">
            <xm:f>AND('Cage 19'!$Q$16&lt;&gt;"",TODAY()&gt;='Cage 19'!$Q$16,ISBLANK('Cage 19'!$P$19))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381" id="{C26AD00C-3684-4299-A51B-CB635C54B6F5}">
            <xm:f>AND('Cage 19'!$Q$20="",TODAY()&gt;='Cage 19'!$L$20)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C133:D133</xm:sqref>
        </x14:conditionalFormatting>
        <x14:conditionalFormatting xmlns:xm="http://schemas.microsoft.com/office/excel/2006/main">
          <x14:cfRule type="expression" priority="536" id="{C5C931C0-B4AC-4AF8-B392-073BFDA8A01E}">
            <xm:f>AND($H$140&lt;=TODAY(),COUNTA('Cage 26'!$L$25:$Q$25)&lt;&gt;COUNTA('Cage 26'!$L$23:$Q$23))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C140:D140</xm:sqref>
        </x14:conditionalFormatting>
        <x14:conditionalFormatting xmlns:xm="http://schemas.microsoft.com/office/excel/2006/main">
          <x14:cfRule type="expression" priority="1147" id="{5F2733FF-F5C7-4178-BD23-333F31329809}">
            <xm:f>AND('Cage 3'!$H$7="",TODAY()&gt;=$E$6)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C6:D6</xm:sqref>
        </x14:conditionalFormatting>
        <x14:conditionalFormatting xmlns:xm="http://schemas.microsoft.com/office/excel/2006/main">
          <x14:cfRule type="expression" priority="733" id="{A0EA9A45-38EA-4C8B-A427-6A9A231FB920}">
            <xm:f>AND($H$55&lt;=TODAY(),COUNTA('Cage 15'!$D$25:$I$25)&lt;&gt;COUNTA('Cage 15'!$D$23:$I$23))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34" id="{C7EC9810-1786-47A3-8442-CCB4CDA4B2B2}">
            <xm:f>AND($H$55&lt;=TODAY(),COUNTIF('Cage 15'!$D$25:$I$25,"")&lt;6,COUNTA('Cage 15'!$D$25:$I$25)&lt;&gt;COUNTA('Cage 15'!$D$23:$I$23))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C55:D55 H55</xm:sqref>
        </x14:conditionalFormatting>
        <x14:conditionalFormatting xmlns:xm="http://schemas.microsoft.com/office/excel/2006/main">
          <x14:cfRule type="expression" priority="2211" id="{B9F1D601-0D1E-475B-97BE-111A2DE0078E}">
            <xm:f>AND('Cage 9'!$I$16&lt;&gt;"",TODAY()&gt;='Cage 9'!$I$16,ISBLANK('Cage 9'!$H$19))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C49:D49</xm:sqref>
        </x14:conditionalFormatting>
        <x14:conditionalFormatting xmlns:xm="http://schemas.microsoft.com/office/excel/2006/main">
          <x14:cfRule type="expression" priority="2118" id="{00000000-000E-0000-0300-000010120000}">
            <xm:f>AND('Cage 28'!$Q$16&lt;&gt;"",TODAY()&gt;='Cage 28'!$Q$16,ISBLANK('Cage 28'!$P$19))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C142:D142</xm:sqref>
        </x14:conditionalFormatting>
        <x14:conditionalFormatting xmlns:xm="http://schemas.microsoft.com/office/excel/2006/main">
          <x14:cfRule type="expression" priority="2117" id="{00000000-000E-0000-0300-00000F120000}">
            <xm:f>AND('Cage 29'!$Q$16&lt;&gt;"",TODAY()&gt;='Cage 29'!$Q$16,ISBLANK('Cage 29'!$P$19))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C143:D143</xm:sqref>
        </x14:conditionalFormatting>
        <x14:conditionalFormatting xmlns:xm="http://schemas.microsoft.com/office/excel/2006/main">
          <x14:cfRule type="expression" priority="2116" id="{00000000-000E-0000-0300-00000E120000}">
            <xm:f>AND('Cage 30'!$Q$16&lt;&gt;"",TODAY()&gt;='Cage 30'!$Q$16,ISBLANK('Cage 30'!$P$19))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C144:D144</xm:sqref>
        </x14:conditionalFormatting>
        <x14:conditionalFormatting xmlns:xm="http://schemas.microsoft.com/office/excel/2006/main">
          <x14:cfRule type="expression" priority="45" id="{37240685-CAB8-4AC0-A9A9-C83949C6ED15}">
            <xm:f>AND($H$116&lt;=TODAY(),COUNTA('Cage 2'!$L$25:$Q$25)&lt;&gt;COUNTA('Cage 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89" id="{1B717CEF-76F0-4FE4-9FBE-D2BBD1AAD0F2}">
            <xm:f>AND($H$116&lt;=TODAY(),COUNTIF('Cage 2'!$L$25:$Q$25,"")&lt;6,COUNTA('Cage 2'!$L$25:$Q$25)&lt;&gt;COUNTA('Cage 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C116:D116 H116</xm:sqref>
        </x14:conditionalFormatting>
        <x14:conditionalFormatting xmlns:xm="http://schemas.microsoft.com/office/excel/2006/main">
          <x14:cfRule type="expression" priority="38" id="{5A145EDE-50DC-4BDE-B5BB-BA786F7CBAFE}">
            <xm:f>AND($H$117&lt;=TODAY(),COUNTA('Cage 3'!$L$25:$Q$25)&lt;&gt;COUNTA('Cage 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87" id="{00524BE8-5884-457A-BAC5-7799F723DA4D}">
            <xm:f>AND($H$117&lt;=TODAY(),COUNTIF('Cage 3'!$L$25:$Q$25,"")&lt;6,COUNTA('Cage 3'!$L$25:$Q$25)&lt;&gt;COUNTA('Cage 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C117:D117 H117</xm:sqref>
        </x14:conditionalFormatting>
        <x14:conditionalFormatting xmlns:xm="http://schemas.microsoft.com/office/excel/2006/main">
          <x14:cfRule type="expression" priority="37" id="{BD441B31-4180-4CF3-9E38-D84635BAE225}">
            <xm:f>AND($H$118&lt;=TODAY(),COUNTA('Cage 4'!$L$25:$Q$25)&lt;&gt;COUNTA('Cage 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88" id="{782E1C71-E0F5-40EC-9255-8019AB2E9E79}">
            <xm:f>AND($H$118&lt;=TODAY(),COUNTIF('Cage 4'!$L$25:$Q$25,"")&lt;6,COUNTA('Cage 4'!$L$25:$Q$25)&lt;&gt;COUNTA('Cage 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C118:D118 H118</xm:sqref>
        </x14:conditionalFormatting>
        <x14:conditionalFormatting xmlns:xm="http://schemas.microsoft.com/office/excel/2006/main">
          <x14:cfRule type="expression" priority="36" id="{16F8CB5D-DC99-4D34-9874-60AE29B08440}">
            <xm:f>AND($H$119&lt;=TODAY(),COUNTA('Cage 5'!$L$25:$Q$25)&lt;&gt;COUNTA('Cage 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8" id="{33EA2232-2BF2-490A-AC55-94F980B65BB4}">
            <xm:f>AND($H$119&lt;=TODAY(),COUNTIF('Cage 5'!$L$25:$Q$25,"")&lt;6,COUNTA('Cage 5'!$L$25:$Q$25)&lt;&gt;COUNTA('Cage 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C119:D119 H119</xm:sqref>
        </x14:conditionalFormatting>
        <x14:conditionalFormatting xmlns:xm="http://schemas.microsoft.com/office/excel/2006/main">
          <x14:cfRule type="expression" priority="35" id="{3C3DD837-E770-4AE4-B17B-F8BD7132286D}">
            <xm:f>AND($H$120&lt;=TODAY(),COUNTA('Cage 6'!$L$25:$Q$25)&lt;&gt;COUNTA('Cage 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6" id="{54B9B2FA-06C0-42BD-AC02-6368434CB2FC}">
            <xm:f>AND($H$120&lt;=TODAY(),COUNTIF('Cage 6'!$L$25:$Q$25,"")&lt;6,COUNTA('Cage 6'!$L$25:$Q$25)&lt;&gt;COUNTA('Cage 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C120:D120 H120</xm:sqref>
        </x14:conditionalFormatting>
        <x14:conditionalFormatting xmlns:xm="http://schemas.microsoft.com/office/excel/2006/main">
          <x14:cfRule type="expression" priority="34" id="{4336DB9C-E982-4C70-8199-932AE30ED5A2}">
            <xm:f>AND($H$121&lt;=TODAY(),COUNTA('Cage 7'!$L$25:$Q$25)&lt;&gt;COUNTA('Cage 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5" id="{A0186624-4861-4397-99B0-F04343C26F70}">
            <xm:f>AND($H$121&lt;=TODAY(),COUNTIF('Cage 7'!$L$25:$Q$25,"")&lt;6,COUNTA('Cage 7'!$L$25:$Q$25)&lt;&gt;COUNTA('Cage 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C121:D121 H121</xm:sqref>
        </x14:conditionalFormatting>
        <x14:conditionalFormatting xmlns:xm="http://schemas.microsoft.com/office/excel/2006/main">
          <x14:cfRule type="expression" priority="33" id="{96508CA1-6B9C-44D2-BD1C-EBE694662D0F}">
            <xm:f>AND($H$122&lt;=TODAY(),COUNTA('Cage 8'!$L$25:$Q$25)&lt;&gt;COUNTA('Cage 8'!$L$23:$Q$23))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4" id="{7931B0FB-5DC8-4F41-874F-99542C1CE2D6}">
            <xm:f>AND($H$122&lt;=TODAY(),COUNTIF('Cage 8'!$L$25:$Q$25,"")&lt;6,COUNTA('Cage 8'!$L$25:$Q$25)&lt;&gt;COUNTA('Cage 8'!$L$23:$Q$23))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C122:D122 H122</xm:sqref>
        </x14:conditionalFormatting>
        <x14:conditionalFormatting xmlns:xm="http://schemas.microsoft.com/office/excel/2006/main">
          <x14:cfRule type="expression" priority="32" id="{73D79818-F0BA-42A8-951F-3649874C57F7}">
            <xm:f>AND($H$123&lt;=TODAY(),COUNTA('Cage 9'!$L$25:$Q$25)&lt;&gt;COUNTA('Cage 9'!$L$23:$Q$23))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9" id="{993D5560-F6A4-4FC7-BD98-8B20A0E325E7}">
            <xm:f>AND($H$123&lt;=TODAY(),COUNTIF('Cage 9'!$L$25:$Q$25,"")&lt;6,COUNTA('Cage 9'!$L$25:$Q$25)&lt;&gt;COUNTA('Cage 9'!$L$23:$Q$23))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C123:D123 H123</xm:sqref>
        </x14:conditionalFormatting>
        <x14:conditionalFormatting xmlns:xm="http://schemas.microsoft.com/office/excel/2006/main">
          <x14:cfRule type="expression" priority="30" id="{56EA100B-6A68-4E59-8A13-D39FFAC1246E}">
            <xm:f>AND($H$125&lt;=TODAY(),COUNTA('Cage 11'!$L$25:$Q$25)&lt;&gt;COUNTA('Cage 11'!$L$23:$Q$23))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40" id="{AF34950F-BC41-4D62-905A-04F961F0A0F7}">
            <xm:f>AND($H$125&lt;=TODAY(),COUNTIF('Cage 11'!$L$25:$Q$25,"")&lt;6,COUNTA('Cage 11'!$L$25:$Q$25)&lt;&gt;COUNTA('Cage 11'!$L$23:$Q$23))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C125:D125 H125</xm:sqref>
        </x14:conditionalFormatting>
        <x14:conditionalFormatting xmlns:xm="http://schemas.microsoft.com/office/excel/2006/main">
          <x14:cfRule type="expression" priority="28" id="{175BD10E-B3E0-478C-9552-D84FC0A34506}">
            <xm:f>AND($H$126&lt;=TODAY(),COUNTA('Cage 12'!$L$25:$Q$25)&lt;&gt;COUNTA('Cage 12'!$L$23:$Q$23))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78" id="{776B8336-57BC-42D0-8CDF-CB221A2EF4D1}">
            <xm:f>AND($H$126&lt;=TODAY(),COUNTIF('Cage 12'!$L$25:$Q$25,"")&lt;6,COUNTA('Cage 12'!$L$25:$Q$25)&lt;&gt;COUNTA('Cage 12'!$L$23:$Q$23))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C126:D126 H126</xm:sqref>
        </x14:conditionalFormatting>
        <x14:conditionalFormatting xmlns:xm="http://schemas.microsoft.com/office/excel/2006/main">
          <x14:cfRule type="expression" priority="27" id="{0719ED46-DB24-4C41-9C81-F711D6FD1159}">
            <xm:f>AND($H$127&lt;=TODAY(),COUNTA('Cage 13'!$L$25:$Q$25)&lt;&gt;COUNTA('Cage 13'!$L$23:$Q$23))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38" id="{B9FE6007-8E4C-490C-913E-94BA0B8B5441}">
            <xm:f>AND($H$127&lt;=TODAY(),COUNTIF('Cage 13'!$L$25:$Q$25,"")&lt;6,COUNTA('Cage 13'!$L$25:$Q$25)&lt;&gt;COUNTA('Cage 13'!$L$23:$Q$23))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C127:D127 H127</xm:sqref>
        </x14:conditionalFormatting>
        <x14:conditionalFormatting xmlns:xm="http://schemas.microsoft.com/office/excel/2006/main">
          <x14:cfRule type="expression" priority="26" id="{819890B3-F517-4782-8B96-ACCE3F326056}">
            <xm:f>AND($H$128&lt;=TODAY(),COUNTA('Cage 14'!$L$25:$Q$25)&lt;&gt;COUNTA('Cage 14'!$L$23:$Q$23))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3" id="{40450C32-4865-4858-9116-7F919814D648}">
            <xm:f>AND($H$128&lt;=TODAY(),COUNTIF('Cage 14'!$L$25:$Q$25,"")&lt;6,COUNTA('Cage 14'!$L$25:$Q$25)&lt;&gt;COUNTA('Cage 14'!$L$23:$Q$23))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C128:D128 H128</xm:sqref>
        </x14:conditionalFormatting>
        <x14:conditionalFormatting xmlns:xm="http://schemas.microsoft.com/office/excel/2006/main">
          <x14:cfRule type="expression" priority="25" id="{51FE29E2-AE4B-48E6-BD2A-8C0A2780B62D}">
            <xm:f>AND($H$129&lt;=TODAY(),COUNTA('Cage 15'!$L$25:$Q$25)&lt;&gt;COUNTA('Cage 15'!$L$23:$Q$23))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2" id="{048D1876-D6BF-4BED-B6FA-E698A77F0FF1}">
            <xm:f>AND($H$129&lt;=TODAY(),COUNTIF('Cage 15'!$L$25:$Q$25,"")&lt;6,COUNTA('Cage 15'!$L$25:$Q$25)&lt;&gt;COUNTA('Cage 15'!$L$23:$Q$23))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C129:D129 H129</xm:sqref>
        </x14:conditionalFormatting>
        <x14:conditionalFormatting xmlns:xm="http://schemas.microsoft.com/office/excel/2006/main">
          <x14:cfRule type="expression" priority="24" id="{5542C968-D3F6-48C9-9627-F9360B6CA9C0}">
            <xm:f>AND($H$130&lt;=TODAY(),COUNTA('Cage 16'!$L$25:$Q$25)&lt;&gt;COUNTA('Cage 16'!$L$23:$Q$23))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81" id="{85C5959F-A5AA-434A-B6F4-9BCD288E5D6D}">
            <xm:f>AND($H$130&lt;=TODAY(),COUNTIF('Cage 16'!$L$25:$Q$25,"")&lt;6,COUNTA('Cage 16'!$L$25:$Q$25)&lt;&gt;COUNTA('Cage 16'!$L$23:$Q$23))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C130:D130 H130</xm:sqref>
        </x14:conditionalFormatting>
        <x14:conditionalFormatting xmlns:xm="http://schemas.microsoft.com/office/excel/2006/main">
          <x14:cfRule type="expression" priority="23" id="{FD4A2EA4-62DE-4CEB-8339-F9FF689DF563}">
            <xm:f>AND($H$131&lt;=TODAY(),COUNTA('Cage 17'!$L$25:$Q$25)&lt;&gt;COUNTA('Cage 17'!$L$23:$Q$23))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73" id="{B3056124-1A84-4EDF-B684-09880257B785}">
            <xm:f>AND($H$131&lt;=TODAY(),COUNTIF('Cage 17'!$L$25:$Q$25,"")&lt;6,COUNTA('Cage 17'!$L$25:$Q$25)&lt;&gt;COUNTA('Cage 17'!$L$23:$Q$23))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C131:D131 H131</xm:sqref>
        </x14:conditionalFormatting>
        <x14:conditionalFormatting xmlns:xm="http://schemas.microsoft.com/office/excel/2006/main">
          <x14:cfRule type="expression" priority="22" id="{A063D617-EDCD-4FE8-9698-A59D0B7053E6}">
            <xm:f>AND($H$132&lt;=TODAY(),COUNTA('Cage 18'!$L$25:$Q$25)&lt;&gt;COUNTA('Cage 18'!$L$23:$Q$23))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72" id="{9B71E9A7-AE69-423A-A26E-F2EC49C9CFCA}">
            <xm:f>AND($H$132&lt;=TODAY(),COUNTIF('Cage 18'!$L$25:$Q$25,"")&lt;6,COUNTA('Cage 18'!$L$25:$Q$25)&lt;&gt;COUNTA('Cage 18'!$L$23:$Q$23))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C132:D132 H132</xm:sqref>
        </x14:conditionalFormatting>
        <x14:conditionalFormatting xmlns:xm="http://schemas.microsoft.com/office/excel/2006/main">
          <x14:cfRule type="expression" priority="21" id="{144115F4-AA20-45A7-97E0-49F822DB3D2B}">
            <xm:f>AND($H$133&lt;=TODAY(),COUNTA('Cage 19'!$L$25:$Q$25)&lt;&gt;COUNTA('Cage 19'!$L$23:$Q$23))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71" id="{47F5829F-4A52-4DC7-979F-6DB2BF62A465}">
            <xm:f>AND($H$133&lt;=TODAY(),COUNTIF('Cage 19'!$L$25:$Q$25,"")&lt;6,COUNTA('Cage 19'!$L$25:$Q$25)&lt;&gt;COUNTA('Cage 19'!$L$23:$Q$23))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C133:D133 H133</xm:sqref>
        </x14:conditionalFormatting>
        <x14:conditionalFormatting xmlns:xm="http://schemas.microsoft.com/office/excel/2006/main">
          <x14:cfRule type="expression" priority="20" id="{D2E49449-22C9-44E8-83B8-BA1E27C33B38}">
            <xm:f>AND($H$134&lt;=TODAY(),COUNTA('Cage 20'!$L$25:$Q$25)&lt;&gt;COUNTA('Cage 20'!$L$23:$Q$23))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70" id="{61C60CE0-4B26-4A8B-B00F-7D3980B1D652}">
            <xm:f>AND($H$134&lt;=TODAY(),COUNTIF('Cage 20'!$L$25:$Q$25,"")&lt;6,COUNTA('Cage 20'!$L$25:$Q$25)&lt;&gt;COUNTA('Cage 20'!$L$23:$Q$23))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C134:D134 H134</xm:sqref>
        </x14:conditionalFormatting>
        <x14:conditionalFormatting xmlns:xm="http://schemas.microsoft.com/office/excel/2006/main">
          <x14:cfRule type="expression" priority="19" id="{9459F5A5-9E71-46C2-A984-5D1228115D35}">
            <xm:f>AND($H$135&lt;=TODAY(),COUNTA('Cage 21'!$L$25:$Q$25)&lt;&gt;COUNTA('Cage 21'!$L$23:$Q$23))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69" id="{38BAA00A-57BF-4A34-AD24-12719670FAB7}">
            <xm:f>AND($H$135&lt;=TODAY(),COUNTIF('Cage 21'!$L$25:$Q$25,"")&lt;6,COUNTA('Cage 21'!$L$25:$Q$25)&lt;&gt;COUNTA('Cage 21'!$L$23:$Q$23))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C135:D135 H135</xm:sqref>
        </x14:conditionalFormatting>
        <x14:conditionalFormatting xmlns:xm="http://schemas.microsoft.com/office/excel/2006/main">
          <x14:cfRule type="expression" priority="18" id="{726BCC81-DE55-450C-A1A8-4D34E696234B}">
            <xm:f>AND($H$136&lt;=TODAY(),COUNTA('Cage 22'!$L$25:$Q$25)&lt;&gt;COUNTA('Cage 22'!$L$23:$Q$23))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68" id="{936A872C-6C9E-4D56-B428-9F20D039F8BA}">
            <xm:f>AND($H$136&lt;=TODAY(),COUNTIF('Cage 22'!$L$25:$Q$25,"")&lt;6,COUNTA('Cage 22'!$L$25:$Q$25)&lt;&gt;COUNTA('Cage 22'!$L$23:$Q$23))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C136:D136 H136</xm:sqref>
        </x14:conditionalFormatting>
        <x14:conditionalFormatting xmlns:xm="http://schemas.microsoft.com/office/excel/2006/main">
          <x14:cfRule type="expression" priority="17" id="{698B58EB-818D-4936-856F-C9C311029954}">
            <xm:f>AND($H$137&lt;=TODAY(),COUNTA('Cage 23'!$L$25:$Q$25)&lt;&gt;COUNTA('Cage 23'!$L$23:$Q$23))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67" id="{D8F81037-DE19-4811-9727-726CB1FF6E68}">
            <xm:f>AND($H$137&lt;=TODAY(),COUNTIF('Cage 23'!$L$25:$Q$25,"")&lt;6,COUNTA('Cage 23'!$L$25:$Q$25)&lt;&gt;COUNTA('Cage 23'!$L$23:$Q$23))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C137:D137 H137</xm:sqref>
        </x14:conditionalFormatting>
        <x14:conditionalFormatting xmlns:xm="http://schemas.microsoft.com/office/excel/2006/main">
          <x14:cfRule type="expression" priority="16" id="{5A4653C1-55DB-4B7B-B403-BC580E3B8D19}">
            <xm:f>AND($H$138&lt;=TODAY(),COUNTA('Cage 24'!$L$25:$Q$25)&lt;&gt;COUNTA('Cage 24'!$L$23:$Q$23))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66" id="{2D27D1A6-DF65-46E8-B729-99645DD5078A}">
            <xm:f>AND($H$138&lt;=TODAY(),COUNTIF('Cage 24'!$L$25:$Q$25,"")&lt;6,COUNTA('Cage 24'!$L$25:$Q$25)&lt;&gt;COUNTA('Cage 24'!$L$23:$Q$23))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C138:D138 H138</xm:sqref>
        </x14:conditionalFormatting>
        <x14:conditionalFormatting xmlns:xm="http://schemas.microsoft.com/office/excel/2006/main">
          <x14:cfRule type="expression" priority="15" id="{DF51FC1B-EB14-46BD-95AB-BAEE1681E654}">
            <xm:f>AND($H$139&lt;=TODAY(),COUNTA('Cage 25'!$L$25:$Q$25)&lt;&gt;COUNTA('Cage 25'!$L$23:$Q$23))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439" id="{6F0128DF-7631-4489-A79F-869D39501D4A}">
            <xm:f>AND($H$139&lt;=TODAY(),COUNTIF('Cage 25'!$L$25:$Q$25,"")&lt;6,COUNTA('Cage 25'!$L$25:$Q$25)&lt;&gt;COUNTA('Cage 25'!$L$23:$Q$23))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C139:D139 H139</xm:sqref>
        </x14:conditionalFormatting>
        <x14:conditionalFormatting xmlns:xm="http://schemas.microsoft.com/office/excel/2006/main">
          <x14:cfRule type="expression" priority="13" id="{EBD06272-CF8A-48F5-97FD-54BBC78AD07B}">
            <xm:f>AND($H$140&lt;=TODAY(),COUNTA('Cage 26'!$L$25:$Q$25)&lt;&gt;COUNTA('Cage 26'!$L$23:$Q$23))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14:cfRule type="expression" priority="1764" id="{A42BD06B-5D75-4FA3-A4EE-7ED5EC605362}">
            <xm:f>AND($H$140&lt;=TODAY(),COUNTIF('Cage 26'!$L$25:$Q$25,"")&lt;6,COUNTA('Cage 26'!$L$25:$Q$25)&lt;&gt;COUNTA('Cage 26'!$L$23:$Q$23))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C140:D140 H140</xm:sqref>
        </x14:conditionalFormatting>
        <x14:conditionalFormatting xmlns:xm="http://schemas.microsoft.com/office/excel/2006/main">
          <x14:cfRule type="expression" priority="1763" id="{2B67A0C9-A8C0-4B53-B821-ACFCD63BF11A}">
            <xm:f>AND($H$141&lt;=TODAY(),COUNTIF('Cage 27'!$L$25:$Q$25,"")&lt;6,COUNTA('Cage 27'!$L$25:$Q$25)&lt;&gt;COUNTA('Cage 27'!$L$23:$Q$23))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C141:D141 H141</xm:sqref>
        </x14:conditionalFormatting>
        <x14:conditionalFormatting xmlns:xm="http://schemas.microsoft.com/office/excel/2006/main">
          <x14:cfRule type="expression" priority="1762" id="{99E41BEB-D0D5-4E53-A0A6-54C107E68BFF}">
            <xm:f>AND($H$142&lt;=TODAY(),COUNTIF('Cage 28'!$L$25:$Q$25,"")&lt;6,COUNTA('Cage 28'!$L$25:$Q$25)&lt;&gt;COUNTA('Cage 28'!$L$23:$Q$23))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C142:D142 H142</xm:sqref>
        </x14:conditionalFormatting>
        <x14:conditionalFormatting xmlns:xm="http://schemas.microsoft.com/office/excel/2006/main">
          <x14:cfRule type="expression" priority="1761" id="{1AD315AA-A139-479E-8EDA-984D307211DE}">
            <xm:f>AND($H$143&lt;=TODAY(),COUNTIF('Cage 29'!$L$25:$Q$25,"")&lt;6,COUNTA('Cage 29'!$L$25:$Q$25)&lt;&gt;COUNTA('Cage 29'!$L$23:$Q$23))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C143:D143 H143</xm:sqref>
        </x14:conditionalFormatting>
        <x14:conditionalFormatting xmlns:xm="http://schemas.microsoft.com/office/excel/2006/main">
          <x14:cfRule type="expression" priority="1760" id="{22939DE2-E883-42C3-AE90-BC7788A18021}">
            <xm:f>AND($H$144&lt;=TODAY(),COUNTIF('Cage 30'!$L$25:$Q$25,"")&lt;6,COUNTA('Cage 30'!$L$25:$Q$25)&lt;&gt;COUNTA('Cage 30'!$L$23:$Q$23))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C144:D144 H144</xm:sqref>
        </x14:conditionalFormatting>
        <x14:conditionalFormatting xmlns:xm="http://schemas.microsoft.com/office/excel/2006/main">
          <x14:cfRule type="expression" priority="1433" id="{186D938D-84D1-4A87-A2BD-A0005A519F2B}">
            <xm:f>AND($H$145&lt;=TODAY(),COUNTIF('Cage 31'!$L$25:$Q$25,"")&lt;6,COUNTA('Cage 31'!$L$25:$Q$25)&lt;&gt;COUNTA('Cage 31'!$L$23:$Q$23))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C145:D145 H145</xm:sqref>
        </x14:conditionalFormatting>
        <x14:conditionalFormatting xmlns:xm="http://schemas.microsoft.com/office/excel/2006/main">
          <x14:cfRule type="expression" priority="1965" id="{EFDF53C9-A93B-40E2-A443-39017E0972C8}">
            <xm:f>AND($H$146&lt;=TODAY(),COUNTIF('Cage 32'!$L$25:$Q$25,"")&lt;6,COUNTA('Cage 32'!$L$25:$Q$25)&lt;&gt;COUNTA('Cage 32'!$L$23:$Q$23))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C146:D146 H146</xm:sqref>
        </x14:conditionalFormatting>
        <x14:conditionalFormatting xmlns:xm="http://schemas.microsoft.com/office/excel/2006/main">
          <x14:cfRule type="expression" priority="1964" id="{DB4A16FD-FD78-4060-A68A-2266D62FE97F}">
            <xm:f>AND($H$147&lt;=TODAY(),COUNTIF('Cage 33'!$L$25:$Q$25,"")&lt;6,COUNTA('Cage 33'!$L$25:$Q$25)&lt;&gt;COUNTA('Cage 33'!$L$23:$Q$23))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C147:D147 H147</xm:sqref>
        </x14:conditionalFormatting>
        <x14:conditionalFormatting xmlns:xm="http://schemas.microsoft.com/office/excel/2006/main">
          <x14:cfRule type="expression" priority="1753" id="{569FAEB4-E25A-4558-B9AA-E8C7B051AC9F}">
            <xm:f>AND($H$151&lt;=TODAY(),COUNTIF('Cage 37'!$L$25:$Q$25,"")&lt;6,COUNTA('Cage 37'!$L$25:$Q$25)&lt;&gt;COUNTA('Cage 37'!$L$23:$Q$23))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C151:D151 H151</xm:sqref>
        </x14:conditionalFormatting>
        <x14:conditionalFormatting xmlns:xm="http://schemas.microsoft.com/office/excel/2006/main">
          <x14:cfRule type="expression" priority="1755" id="{9A6A6C30-F192-4C1B-BC53-5163B0F3EE0D}">
            <xm:f>AND($H$149&lt;=TODAY(),COUNTIF('Cage 35'!$L$25:$Q$25,"")&lt;6,COUNTA('Cage 35'!$L$25:$Q$25)&lt;&gt;COUNTA('Cage 35'!$L$23:$Q$23))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C149:D149 H149</xm:sqref>
        </x14:conditionalFormatting>
        <x14:conditionalFormatting xmlns:xm="http://schemas.microsoft.com/office/excel/2006/main">
          <x14:cfRule type="expression" priority="1963" id="{6A40422E-3A7B-4FF2-A30A-6BDE01FF7695}">
            <xm:f>AND($H$148&lt;=TODAY(),COUNTIF('Cage 34'!$L$25:$Q$25,"")&lt;6,COUNTA('Cage 34'!$L$25:$Q$25)&lt;&gt;COUNTA('Cage 34'!$L$23:$Q$23))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C148:D148 H148</xm:sqref>
        </x14:conditionalFormatting>
        <x14:conditionalFormatting xmlns:xm="http://schemas.microsoft.com/office/excel/2006/main">
          <x14:cfRule type="expression" priority="1754" id="{A555E53E-AB4F-4227-B508-111241583B4A}">
            <xm:f>AND($H$150&lt;=TODAY(),COUNTIF('Cage 36'!$L$25:$Q$25,"")&lt;6,COUNTA('Cage 36'!$L$25:$Q$25)&lt;&gt;COUNTA('Cage 36'!$L$23:$Q$23))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C150:D150 H150</xm:sqref>
        </x14:conditionalFormatting>
        <x14:conditionalFormatting xmlns:xm="http://schemas.microsoft.com/office/excel/2006/main">
          <x14:cfRule type="expression" priority="511" id="{40BA8BF1-AAF2-4AB0-8DA1-3A8B6CA91425}">
            <xm:f>AND($G$4&lt;=TODAY(),COUNTA('Cage 1'!$D$11:$I$11)&lt;&gt;'Cage 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0" id="{7848C437-FA8D-44B6-BA96-6C8028DE1D27}">
            <xm:f>AND('Cage 1'!$H$10="",TODAY()&gt;='Cage 1'!$E$10)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9" id="{3475571E-D285-44C5-946F-FCD4925E0A43}">
            <xm:f>AND('Cage 1'!$I$8&lt;&gt;"",COUNTIF('Cage 1'!$D$11:$I$11,"")&lt;6,COUNTA('Cage 1'!$D$11:$I$11)&lt;&gt;'Cage 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C4:D4 G4</xm:sqref>
        </x14:conditionalFormatting>
        <x14:conditionalFormatting xmlns:xm="http://schemas.microsoft.com/office/excel/2006/main">
          <x14:cfRule type="expression" priority="1957" id="{C9689D9E-729F-4756-8CC8-2744F4E5A591}">
            <xm:f>AND('Cage 4'!$Q$20="",TODAY()&gt;='Cage 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C118:D118</xm:sqref>
        </x14:conditionalFormatting>
        <x14:conditionalFormatting xmlns:xm="http://schemas.microsoft.com/office/excel/2006/main">
          <x14:cfRule type="expression" priority="1958" id="{20AA00C1-5B26-4F6E-985D-B7C7E5429C8F}">
            <xm:f>AND('Cage 5'!$Q$20="",TODAY()&gt;='Cage 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C119:D119</xm:sqref>
        </x14:conditionalFormatting>
        <x14:conditionalFormatting xmlns:xm="http://schemas.microsoft.com/office/excel/2006/main">
          <x14:cfRule type="expression" priority="1784" id="{61BE2648-8BFA-417D-9DA8-32843980120F}">
            <xm:f>AND('Cage 6'!$Q$20="",TODAY()&gt;='Cage 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C120:D120</xm:sqref>
        </x14:conditionalFormatting>
        <x14:conditionalFormatting xmlns:xm="http://schemas.microsoft.com/office/excel/2006/main">
          <x14:cfRule type="expression" priority="1783" id="{5F764DCF-71F9-4A68-9E14-02DD089FBEFA}">
            <xm:f>AND('Cage 7'!$Q$20="",TODAY()&gt;='Cage 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C121:D121</xm:sqref>
        </x14:conditionalFormatting>
        <x14:conditionalFormatting xmlns:xm="http://schemas.microsoft.com/office/excel/2006/main">
          <x14:cfRule type="expression" priority="1782" id="{7354D53B-A800-4275-A8DE-79B832A5CB7B}">
            <xm:f>AND('Cage 8'!$Q$20="",TODAY()&gt;='Cage 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C122:D122</xm:sqref>
        </x14:conditionalFormatting>
        <x14:conditionalFormatting xmlns:xm="http://schemas.microsoft.com/office/excel/2006/main">
          <x14:cfRule type="expression" priority="1781" id="{8E174521-6697-40BC-811E-E00BE76ECBFF}">
            <xm:f>AND('Cage 9'!$Q$20="",TODAY()&gt;='Cage 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C123:D123</xm:sqref>
        </x14:conditionalFormatting>
        <x14:conditionalFormatting xmlns:xm="http://schemas.microsoft.com/office/excel/2006/main">
          <x14:cfRule type="expression" priority="1779" id="{086B08FC-581D-4EFE-9DEE-35600B9236B7}">
            <xm:f>AND('Cage 11'!$Q$20="",TODAY()&gt;='Cage 11'!$L$20)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C125:D125</xm:sqref>
        </x14:conditionalFormatting>
        <x14:conditionalFormatting xmlns:xm="http://schemas.microsoft.com/office/excel/2006/main">
          <x14:cfRule type="expression" priority="2134" id="{2572F017-C762-4A7E-AC31-9D5C8F919409}">
            <xm:f>AND('Cage 12'!$Q$20="",TODAY()&gt;='Cage 12'!$L$20)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C126:D126</xm:sqref>
        </x14:conditionalFormatting>
        <x14:conditionalFormatting xmlns:xm="http://schemas.microsoft.com/office/excel/2006/main">
          <x14:cfRule type="expression" priority="1777" id="{830FD4DC-555C-48A5-9071-5526E12BD086}">
            <xm:f>AND('Cage 13'!$Q$20="",TODAY()&gt;='Cage 13'!$L$20)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C127:D127</xm:sqref>
        </x14:conditionalFormatting>
        <x14:conditionalFormatting xmlns:xm="http://schemas.microsoft.com/office/excel/2006/main">
          <x14:cfRule type="expression" priority="1776" id="{C23DFF97-C097-4472-99E2-52D31A4FE41C}">
            <xm:f>AND('Cage 14'!$Q$20="",TODAY()&gt;='Cage 14'!$L$20)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C128:D128</xm:sqref>
        </x14:conditionalFormatting>
        <x14:conditionalFormatting xmlns:xm="http://schemas.microsoft.com/office/excel/2006/main">
          <x14:cfRule type="expression" priority="1775" id="{03266C18-8970-4160-B915-54CD4A26CF6E}">
            <xm:f>AND('Cage 15'!$Q$20="",TODAY()&gt;='Cage 15'!$L$20)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C129:D129</xm:sqref>
        </x14:conditionalFormatting>
        <x14:conditionalFormatting xmlns:xm="http://schemas.microsoft.com/office/excel/2006/main">
          <x14:cfRule type="expression" priority="1774" id="{91384022-451D-4ABB-B497-DF63CC5CB634}">
            <xm:f>AND('Cage 16'!$Q$20="",TODAY()&gt;='Cage 16'!$L$20)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C130:D130</xm:sqref>
        </x14:conditionalFormatting>
        <x14:conditionalFormatting xmlns:xm="http://schemas.microsoft.com/office/excel/2006/main">
          <x14:cfRule type="expression" priority="1980" id="{675B9CEC-95C2-48D0-A75A-ECD446ECE4D1}">
            <xm:f>AND('Cage 17'!$Q$20="",TODAY()&gt;='Cage 17'!$L$20)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C131:D131</xm:sqref>
        </x14:conditionalFormatting>
        <x14:conditionalFormatting xmlns:xm="http://schemas.microsoft.com/office/excel/2006/main">
          <x14:cfRule type="expression" priority="1979" id="{BC46825C-0A3B-4204-B1F0-A19DB1AC5A58}">
            <xm:f>AND('Cage 18'!$Q$20="",TODAY()&gt;='Cage 18'!$L$20)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C132:D132</xm:sqref>
        </x14:conditionalFormatting>
        <x14:conditionalFormatting xmlns:xm="http://schemas.microsoft.com/office/excel/2006/main">
          <x14:cfRule type="expression" priority="1977" id="{4A2A92E1-5DA5-4E90-9CFC-1F9862E720D3}">
            <xm:f>AND('Cage 20'!$Q$20="",TODAY()&gt;='Cage 20'!$L$20)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C134:D134</xm:sqref>
        </x14:conditionalFormatting>
        <x14:conditionalFormatting xmlns:xm="http://schemas.microsoft.com/office/excel/2006/main">
          <x14:cfRule type="expression" priority="1976" id="{02BA483E-10B6-49F2-BEFB-2B48737469F6}">
            <xm:f>AND('Cage 21'!$Q$20="",TODAY()&gt;='Cage 21'!$L$20)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C135:D135</xm:sqref>
        </x14:conditionalFormatting>
        <x14:conditionalFormatting xmlns:xm="http://schemas.microsoft.com/office/excel/2006/main">
          <x14:cfRule type="expression" priority="1975" id="{2806762F-2CE0-4326-A1E2-EB033DB6A08C}">
            <xm:f>AND('Cage 22'!$Q$20="",TODAY()&gt;='Cage 22'!$L$20)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C136:D136</xm:sqref>
        </x14:conditionalFormatting>
        <x14:conditionalFormatting xmlns:xm="http://schemas.microsoft.com/office/excel/2006/main">
          <x14:cfRule type="expression" priority="1974" id="{18197CC6-AEDF-4E89-A718-0299535BAB8E}">
            <xm:f>AND('Cage 23'!$Q$20="",TODAY()&gt;='Cage 23'!$L$20)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C137:D137</xm:sqref>
        </x14:conditionalFormatting>
        <x14:conditionalFormatting xmlns:xm="http://schemas.microsoft.com/office/excel/2006/main">
          <x14:cfRule type="expression" priority="1973" id="{AE706D84-2B0A-4768-B167-EE05EF648DF4}">
            <xm:f>AND('Cage 24'!$Q$20="",TODAY()&gt;='Cage 24'!$L$20)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22" id="{F136D462-17F9-46A0-B925-FC28DF0578C4}">
            <xm:f>AND('Cage 24'!$Q$16&lt;&gt;"",TODAY()&gt;='Cage 24'!$Q$16,ISBLANK('Cage 24'!$P$19))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C138:D138</xm:sqref>
        </x14:conditionalFormatting>
        <x14:conditionalFormatting xmlns:xm="http://schemas.microsoft.com/office/excel/2006/main">
          <x14:cfRule type="expression" priority="1972" id="{27858120-4F9E-449E-B110-9886669FEEA0}">
            <xm:f>AND('Cage 25'!$Q$20="",TODAY()&gt;='Cage 25'!$L$20)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21" id="{F08C33F6-F213-4C4F-852C-BB90B0FDCE90}">
            <xm:f>AND('Cage 25'!$Q$16&lt;&gt;"",TODAY()&gt;='Cage 25'!$Q$16,ISBLANK('Cage 25'!$P$19))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C139:D139</xm:sqref>
        </x14:conditionalFormatting>
        <x14:conditionalFormatting xmlns:xm="http://schemas.microsoft.com/office/excel/2006/main">
          <x14:cfRule type="expression" priority="1971" id="{5DB6BC41-D7E8-4B24-A799-4ED188F3759B}">
            <xm:f>AND('Cage 26'!$Q$20="",TODAY()&gt;='Cage 26'!$L$20)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20" id="{E7559CC0-580D-4252-824F-4BC6AF07923C}">
            <xm:f>AND('Cage 26'!$Q$16&lt;&gt;"",TODAY()&gt;='Cage 26'!$Q$16,ISBLANK('Cage 26'!$P$19))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C140:D140</xm:sqref>
        </x14:conditionalFormatting>
        <x14:conditionalFormatting xmlns:xm="http://schemas.microsoft.com/office/excel/2006/main">
          <x14:cfRule type="expression" priority="1970" id="{7551BB3C-2CE9-40A7-8549-5F203CD16D8D}">
            <xm:f>AND('Cage 27'!$Q$20="",TODAY()&gt;='Cage 27'!$L$20)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9" id="{96CFF858-0D6E-45DC-BF12-46B33E3EE70C}">
            <xm:f>AND('Cage 27'!$Q$16&lt;&gt;"",TODAY()&gt;='Cage 27'!$Q$16,ISBLANK('Cage 27'!$P$19))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C141:D141</xm:sqref>
        </x14:conditionalFormatting>
        <x14:conditionalFormatting xmlns:xm="http://schemas.microsoft.com/office/excel/2006/main">
          <x14:cfRule type="expression" priority="1969" id="{BFA91626-8621-483E-AD12-7D8753318C16}">
            <xm:f>AND('Cage 28'!$Q$20="",TODAY()&gt;='Cage 28'!$L$20)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C142:D142</xm:sqref>
        </x14:conditionalFormatting>
        <x14:conditionalFormatting xmlns:xm="http://schemas.microsoft.com/office/excel/2006/main">
          <x14:cfRule type="expression" priority="1968" id="{C61A7E65-DB0A-4A55-9FE3-6A0BA7381316}">
            <xm:f>AND('Cage 29'!$Q$20="",TODAY()&gt;='Cage 29'!$L$20)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C143:D143</xm:sqref>
        </x14:conditionalFormatting>
        <x14:conditionalFormatting xmlns:xm="http://schemas.microsoft.com/office/excel/2006/main">
          <x14:cfRule type="expression" priority="1967" id="{E8303758-3B47-44B4-B9CA-5607F24FC663}">
            <xm:f>AND('Cage 30'!$Q$20="",TODAY()&gt;='Cage 30'!$L$20)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C144:D144</xm:sqref>
        </x14:conditionalFormatting>
        <x14:conditionalFormatting xmlns:xm="http://schemas.microsoft.com/office/excel/2006/main">
          <x14:cfRule type="expression" priority="2115" id="{F25E1C6A-5256-483A-A57E-7B7F0C91CC88}">
            <xm:f>AND('Cage 31'!$Q$20="",TODAY()&gt;='Cage 31'!$L$20)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436" id="{924CF7D5-DDFD-4CB4-9696-05C2B6C2C474}">
            <xm:f>AND('Cage 31'!$Q$16&lt;&gt;"",TODAY()&gt;='Cage 31'!$Q$16,ISBLANK('Cage 31'!$P$19))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C145:D145</xm:sqref>
        </x14:conditionalFormatting>
        <x14:conditionalFormatting xmlns:xm="http://schemas.microsoft.com/office/excel/2006/main">
          <x14:cfRule type="expression" priority="1758" id="{7BDD1EA4-40C7-415B-AE31-68BF74B8BB5D}">
            <xm:f>AND('Cage 32'!$Q$20="",TODAY()&gt;='Cage 32'!$L$20)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4" id="{906B1D0F-7871-4AE0-B5B4-E30C054F0D3B}">
            <xm:f>AND('Cage 32'!$Q$16&lt;&gt;"",TODAY()&gt;='Cage 32'!$Q$16,ISBLANK('Cage 32'!$P$19))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C146:D146</xm:sqref>
        </x14:conditionalFormatting>
        <x14:conditionalFormatting xmlns:xm="http://schemas.microsoft.com/office/excel/2006/main">
          <x14:cfRule type="expression" priority="1757" id="{9B1AE938-6899-4664-B3BD-C2CCE5C7DBE4}">
            <xm:f>AND('Cage 33'!$Q$20="",TODAY()&gt;='Cage 33'!$L$20)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3" id="{F0D62327-ABC5-4127-8E6E-FA5DA84668D3}">
            <xm:f>AND('Cage 33'!$Q$16&lt;&gt;"",TODAY()&gt;='Cage 33'!$Q$16,ISBLANK('Cage 33'!$P$19))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C147:D147</xm:sqref>
        </x14:conditionalFormatting>
        <x14:conditionalFormatting xmlns:xm="http://schemas.microsoft.com/office/excel/2006/main">
          <x14:cfRule type="expression" priority="1960" id="{D2DF9FA7-741E-46C0-A815-D14FABBBABCB}">
            <xm:f>AND('Cage 37'!$Q$20="",TODAY()&gt;='Cage 37'!$L$20)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09" id="{F4257A0A-560C-4115-8145-B05DE9D217AD}">
            <xm:f>AND('Cage 37'!$Q$16&lt;&gt;"",TODAY()&gt;='Cage 37'!$Q$16,ISBLANK('Cage 37'!$P$19))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C151:D151</xm:sqref>
        </x14:conditionalFormatting>
        <x14:conditionalFormatting xmlns:xm="http://schemas.microsoft.com/office/excel/2006/main">
          <x14:cfRule type="expression" priority="1962" id="{AFBE2CC9-BAFD-4907-8A0C-E6B9F2A5ACAB}">
            <xm:f>AND('Cage 35'!$Q$20="",TODAY()&gt;='Cage 35'!$L$20)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1" id="{0E29BB18-7610-4719-89AB-70E9342CF636}">
            <xm:f>AND('Cage 35'!$Q$16&lt;&gt;"",TODAY()&gt;='Cage 35'!$Q$16,ISBLANK('Cage 35'!$P$19))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C149:D149</xm:sqref>
        </x14:conditionalFormatting>
        <x14:conditionalFormatting xmlns:xm="http://schemas.microsoft.com/office/excel/2006/main">
          <x14:cfRule type="expression" priority="1756" id="{1D20AC93-6B17-484C-B2C7-B4DE1C3057E8}">
            <xm:f>AND('Cage 34'!$Q$20="",TODAY()&gt;='Cage 34'!$L$20)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2" id="{49725A6F-0121-485C-9319-2CC17020A007}">
            <xm:f>AND('Cage 34'!$Q$16&lt;&gt;"",TODAY()&gt;='Cage 34'!$Q$16,ISBLANK('Cage 34'!$P$19))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C148:D148</xm:sqref>
        </x14:conditionalFormatting>
        <x14:conditionalFormatting xmlns:xm="http://schemas.microsoft.com/office/excel/2006/main">
          <x14:cfRule type="expression" priority="1961" id="{AA9738E9-B100-4BCD-9EEF-F9511C82FB40}">
            <xm:f>AND('Cage 36'!$Q$20="",TODAY()&gt;='Cage 36'!$L$20)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10" id="{4517B391-6222-454E-947F-789FED6FEF0D}">
            <xm:f>AND('Cage 36'!$Q$16&lt;&gt;"",TODAY()&gt;='Cage 36'!$Q$16,ISBLANK('Cage 36'!$P$19))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C150:D150</xm:sqref>
        </x14:conditionalFormatting>
        <x14:conditionalFormatting xmlns:xm="http://schemas.microsoft.com/office/excel/2006/main">
          <x14:cfRule type="expression" priority="2401" id="{7F2A489A-A5B8-4FB6-BC32-90F564B6E606}">
            <xm:f>AND('Cage 28'!$I$16&lt;&gt;"",TODAY()&gt;='Cage 28'!$I$16,ISBLANK('Cage 28'!$H$19))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C68:D68</xm:sqref>
        </x14:conditionalFormatting>
        <x14:conditionalFormatting xmlns:xm="http://schemas.microsoft.com/office/excel/2006/main">
          <x14:cfRule type="expression" priority="2189" id="{E347F822-9FA7-46C2-8D43-B55A81403D15}">
            <xm:f>AND('Cage 31'!$I$16&lt;&gt;"",TODAY()&gt;='Cage 31'!$I$16,ISBLANK('Cage 31'!$H$19))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C71:D71</xm:sqref>
        </x14:conditionalFormatting>
        <x14:conditionalFormatting xmlns:xm="http://schemas.microsoft.com/office/excel/2006/main">
          <x14:cfRule type="expression" priority="2212" id="{0BFC0CD8-AEBE-4AED-B95E-D338CC9E1CDB}">
            <xm:f>AND('Cage 8'!$I$16&lt;&gt;"",TODAY()&gt;='Cage 8'!$I$16,ISBLANK('Cage 8'!$H$19))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C48:D48</xm:sqref>
        </x14:conditionalFormatting>
        <x14:conditionalFormatting xmlns:xm="http://schemas.microsoft.com/office/excel/2006/main">
          <x14:cfRule type="expression" priority="2353" id="{FA2664DC-6FD0-402C-8F25-24AD6CCCE892}">
            <xm:f>AND('Cage 11'!$I$16&lt;&gt;"",TODAY()&gt;='Cage 11'!$I$16,ISBLANK('Cage 11'!$H$19))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C51:D51</xm:sqref>
        </x14:conditionalFormatting>
        <x14:conditionalFormatting xmlns:xm="http://schemas.microsoft.com/office/excel/2006/main">
          <x14:cfRule type="expression" priority="2352" id="{903F77CB-EB5C-4A97-8E6D-A58F1A26D66B}">
            <xm:f>AND('Cage 12'!$I$16&lt;&gt;"",TODAY()&gt;='Cage 12'!$I$16,ISBLANK('Cage 12'!$H$19))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C52:D52</xm:sqref>
        </x14:conditionalFormatting>
        <x14:conditionalFormatting xmlns:xm="http://schemas.microsoft.com/office/excel/2006/main">
          <x14:cfRule type="expression" priority="2207" id="{9EF2DD8E-64BD-4C93-BC1B-02E121674ACF}">
            <xm:f>AND('Cage 13'!$I$16&lt;&gt;"",TODAY()&gt;='Cage 13'!$I$16,ISBLANK('Cage 13'!$H$19))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C53:D53</xm:sqref>
        </x14:conditionalFormatting>
        <x14:conditionalFormatting xmlns:xm="http://schemas.microsoft.com/office/excel/2006/main">
          <x14:cfRule type="expression" priority="2350" id="{D335A34D-C5C0-48C0-B315-F27BC3CD47EF}">
            <xm:f>AND('Cage 14'!$I$16&lt;&gt;"",TODAY()&gt;='Cage 14'!$I$16,ISBLANK('Cage 14'!$H$19))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C54:D54</xm:sqref>
        </x14:conditionalFormatting>
        <x14:conditionalFormatting xmlns:xm="http://schemas.microsoft.com/office/excel/2006/main">
          <x14:cfRule type="expression" priority="2205" id="{40DE8093-4224-4EB0-AE7B-462F803FDEBE}">
            <xm:f>AND('Cage 15'!$I$16&lt;&gt;"",TODAY()&gt;='Cage 15'!$I$16,ISBLANK('Cage 15'!$H$19))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C55:D55</xm:sqref>
        </x14:conditionalFormatting>
        <x14:conditionalFormatting xmlns:xm="http://schemas.microsoft.com/office/excel/2006/main">
          <x14:cfRule type="expression" priority="2348" id="{87B6A820-0229-4C25-8746-E280F1C817AD}">
            <xm:f>AND('Cage 16'!$I$16&lt;&gt;"",TODAY()&gt;='Cage 16'!$I$16,ISBLANK('Cage 16'!$H$19))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C56:D56</xm:sqref>
        </x14:conditionalFormatting>
        <x14:conditionalFormatting xmlns:xm="http://schemas.microsoft.com/office/excel/2006/main">
          <x14:cfRule type="expression" priority="2347" id="{DF9F8283-0FBE-4CD9-845C-B082EA7E0349}">
            <xm:f>AND('Cage 17'!$I$16&lt;&gt;"",TODAY()&gt;='Cage 17'!$I$16,ISBLANK('Cage 17'!$H$19))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C57:D57</xm:sqref>
        </x14:conditionalFormatting>
        <x14:conditionalFormatting xmlns:xm="http://schemas.microsoft.com/office/excel/2006/main">
          <x14:cfRule type="expression" priority="2346" id="{0281573B-7C86-4886-936B-FFDE1147A96E}">
            <xm:f>AND('Cage 18'!$I$16&lt;&gt;"",TODAY()&gt;='Cage 18'!$I$16,ISBLANK('Cage 18'!$H$19))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C58:D58</xm:sqref>
        </x14:conditionalFormatting>
        <x14:conditionalFormatting xmlns:xm="http://schemas.microsoft.com/office/excel/2006/main">
          <x14:cfRule type="expression" priority="2201" id="{54BD398B-6A67-44BA-9E68-077294D6B0DF}">
            <xm:f>AND('Cage 19'!$I$16&lt;&gt;"",TODAY()&gt;='Cage 19'!$I$16,ISBLANK('Cage 19'!$H$19))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C59:D59</xm:sqref>
        </x14:conditionalFormatting>
        <x14:conditionalFormatting xmlns:xm="http://schemas.microsoft.com/office/excel/2006/main">
          <x14:cfRule type="expression" priority="2200" id="{A219A991-9537-4628-9B56-050718E0D5E1}">
            <xm:f>AND('Cage 20'!$I$16&lt;&gt;"",TODAY()&gt;='Cage 20'!$I$16,ISBLANK('Cage 20'!$H$19))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C60:D60</xm:sqref>
        </x14:conditionalFormatting>
        <x14:conditionalFormatting xmlns:xm="http://schemas.microsoft.com/office/excel/2006/main">
          <x14:cfRule type="expression" priority="2199" id="{754B98C9-E994-4C32-A6BB-16F7B7A4A4C6}">
            <xm:f>AND('Cage 21'!$I$16&lt;&gt;"",TODAY()&gt;='Cage 21'!$I$16,ISBLANK('Cage 21'!$H$19))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C61:D61</xm:sqref>
        </x14:conditionalFormatting>
        <x14:conditionalFormatting xmlns:xm="http://schemas.microsoft.com/office/excel/2006/main">
          <x14:cfRule type="expression" priority="2198" id="{D8954937-EAAC-4A69-B79E-004C3D480821}">
            <xm:f>AND('Cage 22'!$I$16&lt;&gt;"",TODAY()&gt;='Cage 22'!$I$16,ISBLANK('Cage 22'!$H$19))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C62:D62</xm:sqref>
        </x14:conditionalFormatting>
        <x14:conditionalFormatting xmlns:xm="http://schemas.microsoft.com/office/excel/2006/main">
          <x14:cfRule type="expression" priority="2197" id="{D76F6989-E4F6-4C8D-81DC-94E088BA04D1}">
            <xm:f>AND('Cage 23'!$I$16&lt;&gt;"",TODAY()&gt;='Cage 23'!$I$16,ISBLANK('Cage 23'!$H$19))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C63:D63</xm:sqref>
        </x14:conditionalFormatting>
        <x14:conditionalFormatting xmlns:xm="http://schemas.microsoft.com/office/excel/2006/main">
          <x14:cfRule type="expression" priority="2196" id="{CDD3CE6B-6E3C-4A51-8ED9-C59966B20C2C}">
            <xm:f>AND('Cage 24'!$I$16&lt;&gt;"",TODAY()&gt;='Cage 24'!$I$16,ISBLANK('Cage 24'!$H$19))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C64:D64</xm:sqref>
        </x14:conditionalFormatting>
        <x14:conditionalFormatting xmlns:xm="http://schemas.microsoft.com/office/excel/2006/main">
          <x14:cfRule type="expression" priority="2339" id="{E8ADBD38-D606-4750-B2F4-1764BE9C0FF6}">
            <xm:f>AND('Cage 25'!$I$16&lt;&gt;"",TODAY()&gt;='Cage 25'!$I$16,ISBLANK('Cage 25'!$H$19))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C65:D65</xm:sqref>
        </x14:conditionalFormatting>
        <x14:conditionalFormatting xmlns:xm="http://schemas.microsoft.com/office/excel/2006/main">
          <x14:cfRule type="expression" priority="2783" id="{14766C57-663D-43CF-AB69-84575B44E1A9}">
            <xm:f>AND('Cage 26'!$I$16&lt;&gt;"",TODAY()&gt;='Cage 26'!$I$16,ISBLANK('Cage 26'!$H$19))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C66:D66</xm:sqref>
        </x14:conditionalFormatting>
        <x14:conditionalFormatting xmlns:xm="http://schemas.microsoft.com/office/excel/2006/main">
          <x14:cfRule type="expression" priority="2337" id="{14833712-FC4B-4C04-B4B6-19DA2612873B}">
            <xm:f>AND('Cage 27'!$I$16&lt;&gt;"",TODAY()&gt;='Cage 27'!$I$16,ISBLANK('Cage 27'!$H$19))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C67:D67</xm:sqref>
        </x14:conditionalFormatting>
        <x14:conditionalFormatting xmlns:xm="http://schemas.microsoft.com/office/excel/2006/main">
          <x14:cfRule type="expression" priority="2191" id="{599610FC-05B1-40FA-AB8D-7EC45B374C34}">
            <xm:f>AND('Cage 29'!$I$16&lt;&gt;"",TODAY()&gt;='Cage 29'!$I$16,ISBLANK('Cage 29'!$H$19))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C69:D69</xm:sqref>
        </x14:conditionalFormatting>
        <x14:conditionalFormatting xmlns:xm="http://schemas.microsoft.com/office/excel/2006/main">
          <x14:cfRule type="expression" priority="2190" id="{8C8E6AD9-9EF6-487C-941A-6EFDC25DD43A}">
            <xm:f>AND('Cage 30'!$I$16&lt;&gt;"",TODAY()&gt;='Cage 30'!$I$16,ISBLANK('Cage 30'!$H$19))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C70:D70</xm:sqref>
        </x14:conditionalFormatting>
        <x14:conditionalFormatting xmlns:xm="http://schemas.microsoft.com/office/excel/2006/main">
          <x14:cfRule type="expression" priority="2188" id="{DD62992D-4ED1-4719-B5BC-01F1A17AA602}">
            <xm:f>AND('Cage 32'!$I$16&lt;&gt;"",TODAY()&gt;='Cage 32'!$I$16,ISBLANK('Cage 32'!$H$19))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C72:D72</xm:sqref>
        </x14:conditionalFormatting>
        <x14:conditionalFormatting xmlns:xm="http://schemas.microsoft.com/office/excel/2006/main">
          <x14:cfRule type="expression" priority="2187" id="{51C0DBD9-EE2E-439F-9E8D-EF3AB80621BA}">
            <xm:f>AND('Cage 33'!$I$16&lt;&gt;"",TODAY()&gt;='Cage 33'!$I$16,ISBLANK('Cage 33'!$H$19))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C73:D73</xm:sqref>
        </x14:conditionalFormatting>
        <x14:conditionalFormatting xmlns:xm="http://schemas.microsoft.com/office/excel/2006/main">
          <x14:cfRule type="expression" priority="2183" id="{507D2BD0-554A-48AA-A8A6-22B25C867138}">
            <xm:f>AND('Cage 37'!$I$16&lt;&gt;"",TODAY()&gt;='Cage 37'!$I$16,ISBLANK('Cage 37'!$H$19))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C77:D77</xm:sqref>
        </x14:conditionalFormatting>
        <x14:conditionalFormatting xmlns:xm="http://schemas.microsoft.com/office/excel/2006/main">
          <x14:cfRule type="expression" priority="2182" id="{3FBED94B-EE59-4AA2-BAC6-AE812D40DE57}">
            <xm:f>AND('Cage 1'!$Q$4&lt;&gt;"",TODAY()&gt;='Cage 1'!$Q$4,ISBLANK('Cage 1'!$P$7))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C78:D78</xm:sqref>
        </x14:conditionalFormatting>
        <x14:conditionalFormatting xmlns:xm="http://schemas.microsoft.com/office/excel/2006/main">
          <x14:cfRule type="expression" priority="2327" id="{B36A4FE9-6DFE-4F99-AD15-AAF9D50B79FD}">
            <xm:f>AND('Cage 2'!$Q$4&lt;&gt;"",TODAY()&gt;='Cage 2'!$Q$4,ISBLANK('Cage 2'!$P$7))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C79:D79</xm:sqref>
        </x14:conditionalFormatting>
        <x14:conditionalFormatting xmlns:xm="http://schemas.microsoft.com/office/excel/2006/main">
          <x14:cfRule type="expression" priority="2180" id="{C1DF3027-9659-4B2C-8F40-4659E927F51B}">
            <xm:f>AND('Cage 3'!$Q$4&lt;&gt;"",TODAY()&gt;='Cage 3'!$Q$4,ISBLANK('Cage 3'!$P$7))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C80:D80</xm:sqref>
        </x14:conditionalFormatting>
        <x14:conditionalFormatting xmlns:xm="http://schemas.microsoft.com/office/excel/2006/main">
          <x14:cfRule type="expression" priority="2179" id="{8AF824AE-7AAA-4129-8B1A-5978D88D166F}">
            <xm:f>AND('Cage 4'!$Q$4&lt;&gt;"",TODAY()&gt;='Cage 4'!$Q$4,ISBLANK('Cage 4'!$P$7))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C81:D81</xm:sqref>
        </x14:conditionalFormatting>
        <x14:conditionalFormatting xmlns:xm="http://schemas.microsoft.com/office/excel/2006/main">
          <x14:cfRule type="expression" priority="2178" id="{57F92727-95C4-4C97-9BA3-7ED9255E99E0}">
            <xm:f>AND('Cage 5'!$Q$4&lt;&gt;"",TODAY()&gt;='Cage 5'!$Q$4,ISBLANK('Cage 5'!$P$7))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C82:D82</xm:sqref>
        </x14:conditionalFormatting>
        <x14:conditionalFormatting xmlns:xm="http://schemas.microsoft.com/office/excel/2006/main">
          <x14:cfRule type="expression" priority="2177" id="{61B15943-E0C5-4996-B321-BFA012671D61}">
            <xm:f>AND('Cage 6'!$Q$4&lt;&gt;"",TODAY()&gt;='Cage 6'!$Q$4,ISBLANK('Cage 6'!$P$7))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C83:D83</xm:sqref>
        </x14:conditionalFormatting>
        <x14:conditionalFormatting xmlns:xm="http://schemas.microsoft.com/office/excel/2006/main">
          <x14:cfRule type="expression" priority="2322" id="{5A047346-F5AA-4A22-BD27-25F7198C2399}">
            <xm:f>AND('Cage 7'!$Q$4&lt;&gt;"",TODAY()&gt;='Cage 7'!$Q$4,ISBLANK('Cage 7'!$P$7))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C84:D84</xm:sqref>
        </x14:conditionalFormatting>
        <x14:conditionalFormatting xmlns:xm="http://schemas.microsoft.com/office/excel/2006/main">
          <x14:cfRule type="expression" priority="2321" id="{8698801F-B2BD-4646-AA5A-1EDCA1D78DD9}">
            <xm:f>AND('Cage 8'!$Q$4&lt;&gt;"",TODAY()&gt;='Cage 8'!$Q$4,ISBLANK('Cage 8'!$P$7))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C85:D85</xm:sqref>
        </x14:conditionalFormatting>
        <x14:conditionalFormatting xmlns:xm="http://schemas.microsoft.com/office/excel/2006/main">
          <x14:cfRule type="expression" priority="2320" id="{A19974FF-03A3-4760-BB7D-04C0AF79D1C5}">
            <xm:f>AND('Cage 9'!$Q$4&lt;&gt;"",TODAY()&gt;='Cage 9'!$Q$4,ISBLANK('Cage 9'!$P$7))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C86:D86</xm:sqref>
        </x14:conditionalFormatting>
        <x14:conditionalFormatting xmlns:xm="http://schemas.microsoft.com/office/excel/2006/main">
          <x14:cfRule type="expression" priority="2172" id="{E7E17292-CA6C-4C89-A073-AA49EBD827F8}">
            <xm:f>AND('Cage 11'!$Q$4&lt;&gt;"",TODAY()&gt;='Cage 11'!$Q$4,ISBLANK('Cage 11'!$P$7))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C88:D88</xm:sqref>
        </x14:conditionalFormatting>
        <x14:conditionalFormatting xmlns:xm="http://schemas.microsoft.com/office/excel/2006/main">
          <x14:cfRule type="expression" priority="2171" id="{8208AC09-0475-4086-A8FD-A9CF43326BCD}">
            <xm:f>AND('Cage 12'!$Q$4&lt;&gt;"",TODAY()&gt;='Cage 12'!$Q$4,ISBLANK('Cage 12'!$P$7))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C89:D89</xm:sqref>
        </x14:conditionalFormatting>
        <x14:conditionalFormatting xmlns:xm="http://schemas.microsoft.com/office/excel/2006/main">
          <x14:cfRule type="expression" priority="2170" id="{1C585199-24AF-4A66-81D4-26CF2BDA856B}">
            <xm:f>AND('Cage 13'!$Q$4&lt;&gt;"",TODAY()&gt;='Cage 13'!$Q$4,ISBLANK('Cage 13'!$P$7))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C90:D90</xm:sqref>
        </x14:conditionalFormatting>
        <x14:conditionalFormatting xmlns:xm="http://schemas.microsoft.com/office/excel/2006/main">
          <x14:cfRule type="expression" priority="2616" id="{ED4B21C3-E08B-444F-BC54-D263707D2CA9}">
            <xm:f>AND('Cage 14'!$Q$4&lt;&gt;"",TODAY()&gt;='Cage 14'!$Q$4,ISBLANK('Cage 14'!$P$7))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C91:D91</xm:sqref>
        </x14:conditionalFormatting>
        <x14:conditionalFormatting xmlns:xm="http://schemas.microsoft.com/office/excel/2006/main">
          <x14:cfRule type="expression" priority="2168" id="{27B60A26-F27F-4286-80B6-6DA4AFD1C228}">
            <xm:f>AND('Cage 15'!$Q$4&lt;&gt;"",TODAY()&gt;='Cage 15'!$Q$4,ISBLANK('Cage 15'!$P$7))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C92:D92</xm:sqref>
        </x14:conditionalFormatting>
        <x14:conditionalFormatting xmlns:xm="http://schemas.microsoft.com/office/excel/2006/main">
          <x14:cfRule type="expression" priority="2167" id="{F45A3F8C-6FAD-4A8A-8A7B-8C16FFDF7E38}">
            <xm:f>AND('Cage 16'!$Q$4&lt;&gt;"",TODAY()&gt;='Cage 16'!$Q$4,ISBLANK('Cage 16'!$P$7))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C93:D93</xm:sqref>
        </x14:conditionalFormatting>
        <x14:conditionalFormatting xmlns:xm="http://schemas.microsoft.com/office/excel/2006/main">
          <x14:cfRule type="expression" priority="2166" id="{635849C3-6356-4D4F-9F55-C0EFC6E923D9}">
            <xm:f>AND('Cage 17'!$Q$4&lt;&gt;"",TODAY()&gt;='Cage 17'!$Q$4,ISBLANK('Cage 17'!$P$7))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C94:D94</xm:sqref>
        </x14:conditionalFormatting>
        <x14:conditionalFormatting xmlns:xm="http://schemas.microsoft.com/office/excel/2006/main">
          <x14:cfRule type="expression" priority="2165" id="{2295E7AB-70EE-4EEB-BD9B-FFB4EC4F87E4}">
            <xm:f>AND('Cage 18'!$Q$4&lt;&gt;"",TODAY()&gt;='Cage 18'!$Q$4,ISBLANK('Cage 18'!$P$7))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C95:D95</xm:sqref>
        </x14:conditionalFormatting>
        <x14:conditionalFormatting xmlns:xm="http://schemas.microsoft.com/office/excel/2006/main">
          <x14:cfRule type="expression" priority="2164" id="{A60B2E9B-4609-482A-9D5A-E09BB0D258B0}">
            <xm:f>AND('Cage 19'!$Q$4&lt;&gt;"",TODAY()&gt;='Cage 19'!$Q$4,ISBLANK('Cage 19'!$P$7))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C96:D96</xm:sqref>
        </x14:conditionalFormatting>
        <x14:conditionalFormatting xmlns:xm="http://schemas.microsoft.com/office/excel/2006/main">
          <x14:cfRule type="expression" priority="2163" id="{9DE6701C-B2C0-4679-A5C9-BB381F22FE1B}">
            <xm:f>AND('Cage 20'!$Q$4&lt;&gt;"",TODAY()&gt;='Cage 20'!$Q$4,ISBLANK('Cage 20'!$P$7))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C97:D97</xm:sqref>
        </x14:conditionalFormatting>
        <x14:conditionalFormatting xmlns:xm="http://schemas.microsoft.com/office/excel/2006/main">
          <x14:cfRule type="expression" priority="2162" id="{62A61756-80B2-4BB1-A259-B720C3B055CD}">
            <xm:f>AND('Cage 21'!$Q$4&lt;&gt;"",TODAY()&gt;='Cage 21'!$Q$4,ISBLANK('Cage 21'!$P$7))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C98:D98</xm:sqref>
        </x14:conditionalFormatting>
        <x14:conditionalFormatting xmlns:xm="http://schemas.microsoft.com/office/excel/2006/main">
          <x14:cfRule type="expression" priority="2161" id="{75BF6087-0013-457C-81FA-48C48021C5DB}">
            <xm:f>AND('Cage 22'!$Q$4&lt;&gt;"",TODAY()&gt;='Cage 22'!$Q$4,ISBLANK('Cage 22'!$P$7))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C99:D99</xm:sqref>
        </x14:conditionalFormatting>
        <x14:conditionalFormatting xmlns:xm="http://schemas.microsoft.com/office/excel/2006/main">
          <x14:cfRule type="expression" priority="2160" id="{CFF62FC2-8163-4B65-A2EB-B5733EFB18D9}">
            <xm:f>AND('Cage 23'!$Q$4&lt;&gt;"",TODAY()&gt;='Cage 23'!$Q$4,ISBLANK('Cage 23'!$P$7))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C100:D100</xm:sqref>
        </x14:conditionalFormatting>
        <x14:conditionalFormatting xmlns:xm="http://schemas.microsoft.com/office/excel/2006/main">
          <x14:cfRule type="expression" priority="2159" id="{02D2E4DB-E74D-4301-A661-C0AB653DEDB6}">
            <xm:f>AND('Cage 24'!$Q$4&lt;&gt;"",TODAY()&gt;='Cage 24'!$Q$4,ISBLANK('Cage 24'!$P$7))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C101:D101</xm:sqref>
        </x14:conditionalFormatting>
        <x14:conditionalFormatting xmlns:xm="http://schemas.microsoft.com/office/excel/2006/main">
          <x14:cfRule type="expression" priority="2158" id="{DE8FD352-56B2-4C05-91FA-9185AC06520B}">
            <xm:f>AND('Cage 25'!$Q$4&lt;&gt;"",TODAY()&gt;='Cage 25'!$Q$4,ISBLANK('Cage 25'!$P$7))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C102:D102</xm:sqref>
        </x14:conditionalFormatting>
        <x14:conditionalFormatting xmlns:xm="http://schemas.microsoft.com/office/excel/2006/main">
          <x14:cfRule type="expression" priority="2157" id="{D199F7D1-6D1F-4E92-B3AB-05FEC546CA09}">
            <xm:f>AND('Cage 26'!$Q$4&lt;&gt;"",TODAY()&gt;='Cage 26'!$Q$4,ISBLANK('Cage 26'!$P$7))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C103:D103</xm:sqref>
        </x14:conditionalFormatting>
        <x14:conditionalFormatting xmlns:xm="http://schemas.microsoft.com/office/excel/2006/main">
          <x14:cfRule type="expression" priority="2007" id="{ADD98A10-0B59-44E5-BB43-A915300DB1DF}">
            <xm:f>AND('Cage 27'!$Q$4&lt;&gt;"",TODAY()&gt;='Cage 27'!$Q$4,ISBLANK('Cage 27'!$P$7))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C104:D104</xm:sqref>
        </x14:conditionalFormatting>
        <x14:conditionalFormatting xmlns:xm="http://schemas.microsoft.com/office/excel/2006/main">
          <x14:cfRule type="expression" priority="2155" id="{5C407659-7CBD-4CB5-9C8F-1DD00E77091F}">
            <xm:f>AND('Cage 28'!$Q$4&lt;&gt;"",TODAY()&gt;='Cage 28'!$Q$4,ISBLANK('Cage 28'!$P$7))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C105:D105</xm:sqref>
        </x14:conditionalFormatting>
        <x14:conditionalFormatting xmlns:xm="http://schemas.microsoft.com/office/excel/2006/main">
          <x14:cfRule type="expression" priority="2154" id="{43176B97-962A-4CAD-BEF8-612E8CDE9FDB}">
            <xm:f>AND('Cage 29'!$Q$4&lt;&gt;"",TODAY()&gt;='Cage 29'!$Q$4,ISBLANK('Cage 29'!$P$7))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C106:D106</xm:sqref>
        </x14:conditionalFormatting>
        <x14:conditionalFormatting xmlns:xm="http://schemas.microsoft.com/office/excel/2006/main">
          <x14:cfRule type="expression" priority="2153" id="{5A49582F-1CDA-458F-8B8D-435CBA38F72E}">
            <xm:f>AND('Cage 30'!$Q$4&lt;&gt;"",TODAY()&gt;='Cage 30'!$Q$4,ISBLANK('Cage 30'!$P$7))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C107:D107</xm:sqref>
        </x14:conditionalFormatting>
        <x14:conditionalFormatting xmlns:xm="http://schemas.microsoft.com/office/excel/2006/main">
          <x14:cfRule type="expression" priority="2152" id="{11D49511-C581-4396-8634-9DA8D1868413}">
            <xm:f>AND('Cage 31'!$Q$4&lt;&gt;"",TODAY()&gt;='Cage 31'!$Q$4,ISBLANK('Cage 31'!$P$7))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C108:D108</xm:sqref>
        </x14:conditionalFormatting>
        <x14:conditionalFormatting xmlns:xm="http://schemas.microsoft.com/office/excel/2006/main">
          <x14:cfRule type="expression" priority="2151" id="{788B3871-EC52-4046-B7BE-F2FE8212B524}">
            <xm:f>AND('Cage 32'!$Q$4&lt;&gt;"",TODAY()&gt;='Cage 32'!$Q$4,ISBLANK('Cage 32'!$P$7))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C109:D109</xm:sqref>
        </x14:conditionalFormatting>
        <x14:conditionalFormatting xmlns:xm="http://schemas.microsoft.com/office/excel/2006/main">
          <x14:cfRule type="expression" priority="2150" id="{CBCF2C24-19AC-4DAC-A18A-E41179EB35CA}">
            <xm:f>AND('Cage 33'!$Q$4&lt;&gt;"",TODAY()&gt;='Cage 33'!$Q$4,ISBLANK('Cage 33'!$P$7))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C110:D110</xm:sqref>
        </x14:conditionalFormatting>
        <x14:conditionalFormatting xmlns:xm="http://schemas.microsoft.com/office/excel/2006/main">
          <x14:cfRule type="expression" priority="2146" id="{F146AB31-4DEB-4855-B995-051035AB9930}">
            <xm:f>AND('Cage 37'!$Q$4&lt;&gt;"",TODAY()&gt;='Cage 37'!$Q$4,ISBLANK('Cage 37'!$P$7))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C114:D114</xm:sqref>
        </x14:conditionalFormatting>
        <x14:conditionalFormatting xmlns:xm="http://schemas.microsoft.com/office/excel/2006/main">
          <x14:cfRule type="expression" priority="1992" id="{D7E32496-561D-4D0A-BB03-C91BDB474C71}">
            <xm:f>AND('Cage 1'!$Q$16&lt;&gt;"",TODAY()&gt;='Cage 1'!$Q$16,ISBLANK('Cage 1'!$P$19))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C115:D115</xm:sqref>
        </x14:conditionalFormatting>
        <x14:conditionalFormatting xmlns:xm="http://schemas.microsoft.com/office/excel/2006/main">
          <x14:cfRule type="expression" priority="2290" id="{DA447C6E-177A-456E-9363-6AD5556EBB82}">
            <xm:f>AND('Cage 2'!$Q$16&lt;&gt;"",TODAY()&gt;='Cage 2'!$Q$16,ISBLANK('Cage 2'!$P$19))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C116:D116</xm:sqref>
        </x14:conditionalFormatting>
        <x14:conditionalFormatting xmlns:xm="http://schemas.microsoft.com/office/excel/2006/main">
          <x14:cfRule type="expression" priority="1956" id="{EC1AC385-E948-4D1B-9E4A-25F401C50A90}">
            <xm:f>AND('Cage 3'!$Q$20="",TODAY()&gt;='Cage 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89" id="{05108E00-42B7-4F15-BD9A-3D4B8CB6D0B6}">
            <xm:f>AND('Cage 3'!$Q$16&lt;&gt;"",TODAY()&gt;='Cage 3'!$Q$16,ISBLANK('Cage 3'!$P$19))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C117:D117</xm:sqref>
        </x14:conditionalFormatting>
        <x14:conditionalFormatting xmlns:xm="http://schemas.microsoft.com/office/excel/2006/main">
          <x14:cfRule type="expression" priority="2288" id="{766ED99C-167B-4A22-81C9-279CEB94DD83}">
            <xm:f>AND('Cage 4'!$Q$16&lt;&gt;"",TODAY()&gt;='Cage 4'!$Q$16,ISBLANK('Cage 4'!$P$19))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C118:D118</xm:sqref>
        </x14:conditionalFormatting>
        <x14:conditionalFormatting xmlns:xm="http://schemas.microsoft.com/office/excel/2006/main">
          <x14:cfRule type="expression" priority="2287" id="{98169FD1-67E0-4E80-80E2-4D4F762EF85A}">
            <xm:f>AND('Cage 5'!$Q$16&lt;&gt;"",TODAY()&gt;='Cage 5'!$Q$16,ISBLANK('Cage 5'!$P$19))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C119:D119</xm:sqref>
        </x14:conditionalFormatting>
        <x14:conditionalFormatting xmlns:xm="http://schemas.microsoft.com/office/excel/2006/main">
          <x14:cfRule type="expression" priority="2286" id="{C94D7904-7E00-493E-9CDA-6750FB1946DC}">
            <xm:f>AND('Cage 6'!$Q$16&lt;&gt;"",TODAY()&gt;='Cage 6'!$Q$16,ISBLANK('Cage 6'!$P$19))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C120:D120</xm:sqref>
        </x14:conditionalFormatting>
        <x14:conditionalFormatting xmlns:xm="http://schemas.microsoft.com/office/excel/2006/main">
          <x14:cfRule type="expression" priority="2285" id="{31870E03-CFFE-49BE-82F9-68D1C21F70F4}">
            <xm:f>AND('Cage 7'!$Q$16&lt;&gt;"",TODAY()&gt;='Cage 7'!$Q$16,ISBLANK('Cage 7'!$P$19))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C121:D121</xm:sqref>
        </x14:conditionalFormatting>
        <x14:conditionalFormatting xmlns:xm="http://schemas.microsoft.com/office/excel/2006/main">
          <x14:cfRule type="expression" priority="2284" id="{C2F94140-1DA4-4A16-885F-50040D0C2354}">
            <xm:f>AND('Cage 8'!$Q$16&lt;&gt;"",TODAY()&gt;='Cage 8'!$Q$16,ISBLANK('Cage 8'!$P$19))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C122:D122</xm:sqref>
        </x14:conditionalFormatting>
        <x14:conditionalFormatting xmlns:xm="http://schemas.microsoft.com/office/excel/2006/main">
          <x14:cfRule type="expression" priority="2137" id="{3AA5C55C-352E-494B-AB4E-988F5B684D82}">
            <xm:f>AND('Cage 9'!$Q$16&lt;&gt;"",TODAY()&gt;='Cage 9'!$Q$16,ISBLANK('Cage 9'!$P$19))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C123:D123</xm:sqref>
        </x14:conditionalFormatting>
        <x14:conditionalFormatting xmlns:xm="http://schemas.microsoft.com/office/excel/2006/main">
          <x14:cfRule type="expression" priority="2135" id="{FF9C02E9-F78F-41CE-B374-6F364ED5BE3A}">
            <xm:f>AND('Cage 11'!$Q$16&lt;&gt;"",TODAY()&gt;='Cage 11'!$Q$16,ISBLANK('Cage 11'!$P$19))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C125:D125</xm:sqref>
        </x14:conditionalFormatting>
        <x14:conditionalFormatting xmlns:xm="http://schemas.microsoft.com/office/excel/2006/main">
          <x14:cfRule type="expression" priority="2455" id="{6AC09976-93C8-45FE-85FD-6B701C82DE11}">
            <xm:f>AND('Cage 12'!$Q$16&lt;&gt;"",TODAY()&gt;='Cage 12'!$Q$16,ISBLANK('Cage 12'!$P$19))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C126:D126</xm:sqref>
        </x14:conditionalFormatting>
        <x14:conditionalFormatting xmlns:xm="http://schemas.microsoft.com/office/excel/2006/main">
          <x14:cfRule type="expression" priority="2133" id="{E4CD813B-1680-4967-83CE-5640B71F9C40}">
            <xm:f>AND('Cage 13'!$Q$16&lt;&gt;"",TODAY()&gt;='Cage 13'!$Q$16,ISBLANK('Cage 13'!$P$19))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C127:D127</xm:sqref>
        </x14:conditionalFormatting>
        <x14:conditionalFormatting xmlns:xm="http://schemas.microsoft.com/office/excel/2006/main">
          <x14:cfRule type="expression" priority="2132" id="{6E43D361-0C8C-4036-AE83-3042461C2712}">
            <xm:f>AND('Cage 14'!$Q$16&lt;&gt;"",TODAY()&gt;='Cage 14'!$Q$16,ISBLANK('Cage 14'!$P$19))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C128:D128</xm:sqref>
        </x14:conditionalFormatting>
        <x14:conditionalFormatting xmlns:xm="http://schemas.microsoft.com/office/excel/2006/main">
          <x14:cfRule type="expression" priority="2131" id="{47FDC50E-E8DB-4C02-8C81-C2B00CF222F7}">
            <xm:f>AND('Cage 15'!$Q$16&lt;&gt;"",TODAY()&gt;='Cage 15'!$Q$16,ISBLANK('Cage 15'!$P$19))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C129:D129</xm:sqref>
        </x14:conditionalFormatting>
        <x14:conditionalFormatting xmlns:xm="http://schemas.microsoft.com/office/excel/2006/main">
          <x14:cfRule type="expression" priority="2130" id="{F9F1C685-B05E-47A0-888E-094C9CCB2F58}">
            <xm:f>AND('Cage 16'!$Q$16&lt;&gt;"",TODAY()&gt;='Cage 16'!$Q$16,ISBLANK('Cage 16'!$P$19))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C130:D130</xm:sqref>
        </x14:conditionalFormatting>
        <x14:conditionalFormatting xmlns:xm="http://schemas.microsoft.com/office/excel/2006/main">
          <x14:cfRule type="expression" priority="2129" id="{ECEDBE11-5572-4CA5-8024-2788F4C251B4}">
            <xm:f>AND('Cage 17'!$Q$16&lt;&gt;"",TODAY()&gt;='Cage 17'!$Q$16,ISBLANK('Cage 17'!$P$19))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C131:D131</xm:sqref>
        </x14:conditionalFormatting>
        <x14:conditionalFormatting xmlns:xm="http://schemas.microsoft.com/office/excel/2006/main">
          <x14:cfRule type="expression" priority="2128" id="{041C8371-948C-4403-8C52-2F463AD16EC6}">
            <xm:f>AND('Cage 18'!$Q$16&lt;&gt;"",TODAY()&gt;='Cage 18'!$Q$16,ISBLANK('Cage 18'!$P$19))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C132:D132</xm:sqref>
        </x14:conditionalFormatting>
        <x14:conditionalFormatting xmlns:xm="http://schemas.microsoft.com/office/excel/2006/main">
          <x14:cfRule type="expression" priority="2126" id="{51566A0E-B6C9-4287-94C1-CC7CCDB0C4F3}">
            <xm:f>AND('Cage 20'!$Q$16&lt;&gt;"",TODAY()&gt;='Cage 20'!$Q$16,ISBLANK('Cage 20'!$P$19))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C134:D134</xm:sqref>
        </x14:conditionalFormatting>
        <x14:conditionalFormatting xmlns:xm="http://schemas.microsoft.com/office/excel/2006/main">
          <x14:cfRule type="expression" priority="2125" id="{F7572446-9806-4A36-878A-29629BF14A19}">
            <xm:f>AND('Cage 21'!$Q$16&lt;&gt;"",TODAY()&gt;='Cage 21'!$Q$16,ISBLANK('Cage 21'!$P$19))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C135:D135</xm:sqref>
        </x14:conditionalFormatting>
        <x14:conditionalFormatting xmlns:xm="http://schemas.microsoft.com/office/excel/2006/main">
          <x14:cfRule type="expression" priority="2124" id="{F9F0B015-8792-4F69-BD39-3014C2D0D2CD}">
            <xm:f>AND('Cage 22'!$Q$16&lt;&gt;"",TODAY()&gt;='Cage 22'!$Q$16,ISBLANK('Cage 22'!$P$19))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C136:D136</xm:sqref>
        </x14:conditionalFormatting>
        <x14:conditionalFormatting xmlns:xm="http://schemas.microsoft.com/office/excel/2006/main">
          <x14:cfRule type="expression" priority="2123" id="{2C8633D9-4BBE-45AB-B72D-F8EC19F19815}">
            <xm:f>AND('Cage 23'!$Q$16&lt;&gt;"",TODAY()&gt;='Cage 23'!$Q$16,ISBLANK('Cage 23'!$P$19))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C137:D137</xm:sqref>
        </x14:conditionalFormatting>
        <x14:conditionalFormatting xmlns:xm="http://schemas.microsoft.com/office/excel/2006/main">
          <x14:cfRule type="expression" priority="2185" id="{8D6421DE-F6B1-453D-B4BD-2E0E9BFB7B7C}">
            <xm:f>AND('Cage 35'!$I$16&lt;&gt;"",TODAY()&gt;='Cage 35'!$I$16,ISBLANK('Cage 35'!$H$19))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C75:D75</xm:sqref>
        </x14:conditionalFormatting>
        <x14:conditionalFormatting xmlns:xm="http://schemas.microsoft.com/office/excel/2006/main">
          <x14:cfRule type="expression" priority="2148" id="{577E6D44-2E9F-4FE6-A300-CEDAC03FF54F}">
            <xm:f>AND('Cage 35'!$Q$4&lt;&gt;"",TODAY()&gt;='Cage 35'!$Q$4,ISBLANK('Cage 35'!$P$7))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C112:D112</xm:sqref>
        </x14:conditionalFormatting>
        <x14:conditionalFormatting xmlns:xm="http://schemas.microsoft.com/office/excel/2006/main">
          <x14:cfRule type="expression" priority="2149" id="{1A63830A-46DE-48DC-9A1F-F2F2AC61DA20}">
            <xm:f>AND('Cage 34'!$Q$4&lt;&gt;"",TODAY()&gt;='Cage 34'!$Q$4,ISBLANK('Cage 34'!$P$7))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C111:D111</xm:sqref>
        </x14:conditionalFormatting>
        <x14:conditionalFormatting xmlns:xm="http://schemas.microsoft.com/office/excel/2006/main">
          <x14:cfRule type="expression" priority="2147" id="{4E78213C-0EC2-4EDE-852F-597C5DA262CB}">
            <xm:f>AND('Cage 36'!$Q$4&lt;&gt;"",TODAY()&gt;='Cage 36'!$Q$4,ISBLANK('Cage 36'!$P$7))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C113:D113</xm:sqref>
        </x14:conditionalFormatting>
        <x14:conditionalFormatting xmlns:xm="http://schemas.microsoft.com/office/excel/2006/main">
          <x14:cfRule type="expression" priority="2186" id="{04CB85EB-4C96-46D4-BBEF-8E6CFE39166A}">
            <xm:f>AND('Cage 34'!$I$16&lt;&gt;"",TODAY()&gt;='Cage 34'!$I$16,ISBLANK('Cage 34'!$H$19))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C74:D74</xm:sqref>
        </x14:conditionalFormatting>
        <x14:conditionalFormatting xmlns:xm="http://schemas.microsoft.com/office/excel/2006/main">
          <x14:cfRule type="expression" priority="2184" id="{782970B2-829D-4435-BCDD-E1D3E5EB63EB}">
            <xm:f>AND('Cage 36'!$I$16&lt;&gt;"",TODAY()&gt;='Cage 36'!$I$16,ISBLANK('Cage 36'!$H$19))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C76:D76</xm:sqref>
        </x14:conditionalFormatting>
        <x14:conditionalFormatting xmlns:xm="http://schemas.microsoft.com/office/excel/2006/main">
          <x14:cfRule type="expression" priority="2540" id="{FD1AFFCE-37E5-4AC7-8F13-0C54AB9F0974}">
            <xm:f>AND('Cage 1'!$I$16&lt;&gt;"",TODAY()&gt;='Cage 1'!$I$16,ISBLANK('Cage 1'!$H$19))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C41:D41</xm:sqref>
        </x14:conditionalFormatting>
        <x14:conditionalFormatting xmlns:xm="http://schemas.microsoft.com/office/excel/2006/main">
          <x14:cfRule type="expression" priority="2359" id="{E85645D0-8DC5-42DA-ADA7-C946972E0C98}">
            <xm:f>AND('Cage 2'!$I$16&lt;&gt;"",TODAY()&gt;='Cage 2'!$I$16,ISBLANK('Cage 2'!$H$19))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C42:D42</xm:sqref>
        </x14:conditionalFormatting>
        <x14:conditionalFormatting xmlns:xm="http://schemas.microsoft.com/office/excel/2006/main">
          <x14:cfRule type="expression" priority="2361" id="{41B4E674-A011-426E-BC3F-723D35987BDD}">
            <xm:f>AND('Cage 3'!$I$16&lt;&gt;"",TODAY()&gt;='Cage 3'!$I$16,ISBLANK('Cage 3'!$H$19))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C43:D43</xm:sqref>
        </x14:conditionalFormatting>
        <x14:conditionalFormatting xmlns:xm="http://schemas.microsoft.com/office/excel/2006/main">
          <x14:cfRule type="expression" priority="2216" id="{C436008A-1758-43F8-9FAE-40887CECB5FD}">
            <xm:f>AND('Cage 4'!$I$16&lt;&gt;"",TODAY()&gt;='Cage 4'!$I$16,ISBLANK('Cage 4'!$H$19))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C44:D44</xm:sqref>
        </x14:conditionalFormatting>
        <x14:conditionalFormatting xmlns:xm="http://schemas.microsoft.com/office/excel/2006/main">
          <x14:cfRule type="expression" priority="2215" id="{C4A18963-CD89-4855-B562-F64C0C021369}">
            <xm:f>AND('Cage 5'!$I$16&lt;&gt;"",TODAY()&gt;='Cage 5'!$I$16,ISBLANK('Cage 5'!$H$19))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C45:D45</xm:sqref>
        </x14:conditionalFormatting>
        <x14:conditionalFormatting xmlns:xm="http://schemas.microsoft.com/office/excel/2006/main">
          <x14:cfRule type="expression" priority="2214" id="{1A35E16B-931C-483D-8A67-267DC69E0227}">
            <xm:f>AND('Cage 6'!$I$16&lt;&gt;"",TODAY()&gt;='Cage 6'!$I$16,ISBLANK('Cage 6'!$H$19))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C46:D46</xm:sqref>
        </x14:conditionalFormatting>
        <x14:conditionalFormatting xmlns:xm="http://schemas.microsoft.com/office/excel/2006/main">
          <x14:cfRule type="expression" priority="2213" id="{465C5A69-82B4-4323-87BE-23BC8A58092D}">
            <xm:f>AND('Cage 7'!$I$16&lt;&gt;"",TODAY()&gt;='Cage 7'!$I$16,ISBLANK('Cage 7'!$H$19))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C47:D47</xm:sqref>
        </x14:conditionalFormatting>
        <x14:conditionalFormatting xmlns:xm="http://schemas.microsoft.com/office/excel/2006/main">
          <x14:cfRule type="expression" priority="1955" id="{E4BA46BE-B17C-4B57-B0AB-183F039A9000}">
            <xm:f>AND('Cage 2'!$Q$20="",TODAY()&gt;='Cage 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C116:D116</xm:sqref>
        </x14:conditionalFormatting>
        <x14:conditionalFormatting xmlns:xm="http://schemas.microsoft.com/office/excel/2006/main">
          <x14:cfRule type="expression" priority="2192" id="{EED5A8F7-0FF0-4783-9072-8EEB89F704C4}">
            <xm:f>AND('Cage 28'!$I$20="",TODAY()&gt;='Cage 28'!$D$20)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C68:D68</xm:sqref>
        </x14:conditionalFormatting>
        <x14:conditionalFormatting xmlns:xm="http://schemas.microsoft.com/office/excel/2006/main">
          <x14:cfRule type="expression" priority="2043" id="{6EE93341-125B-4CDB-97DA-C7EF10A5B623}">
            <xm:f>AND('Cage 31'!$I$20="",TODAY()&gt;='Cage 31'!$D$20)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C71:D71</xm:sqref>
        </x14:conditionalFormatting>
        <x14:conditionalFormatting xmlns:xm="http://schemas.microsoft.com/office/excel/2006/main">
          <x14:cfRule type="expression" priority="1110" id="{D3105FB2-96CB-4919-A2ED-E3AE819DE98C}">
            <xm:f>AND('Cage 2'!$I$20="",TODAY()&gt;='Cage 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C42:D42</xm:sqref>
        </x14:conditionalFormatting>
        <x14:conditionalFormatting xmlns:xm="http://schemas.microsoft.com/office/excel/2006/main">
          <x14:cfRule type="expression" priority="1109" id="{C87D7385-2AAE-45B8-8058-FE566FC7B16B}">
            <xm:f>AND('Cage 3'!$I$20="",TODAY()&gt;='Cage 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C43:D43</xm:sqref>
        </x14:conditionalFormatting>
        <x14:conditionalFormatting xmlns:xm="http://schemas.microsoft.com/office/excel/2006/main">
          <x14:cfRule type="expression" priority="1108" id="{9690A052-13AF-4B9A-B8C3-4085683891B5}">
            <xm:f>AND('Cage 4'!$I$20="",TODAY()&gt;='Cage 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C44:D44</xm:sqref>
        </x14:conditionalFormatting>
        <x14:conditionalFormatting xmlns:xm="http://schemas.microsoft.com/office/excel/2006/main">
          <x14:cfRule type="expression" priority="1107" id="{FCD5B424-BC07-4D44-805F-660E7C970446}">
            <xm:f>AND('Cage 5'!$I$20="",TODAY()&gt;='Cage 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C45:D45</xm:sqref>
        </x14:conditionalFormatting>
        <x14:conditionalFormatting xmlns:xm="http://schemas.microsoft.com/office/excel/2006/main">
          <x14:cfRule type="expression" priority="1106" id="{9021AF46-5462-42E0-8251-7021BA503D20}">
            <xm:f>AND('Cage 6'!$I$20="",TODAY()&gt;='Cage 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C46:D46</xm:sqref>
        </x14:conditionalFormatting>
        <x14:conditionalFormatting xmlns:xm="http://schemas.microsoft.com/office/excel/2006/main">
          <x14:cfRule type="expression" priority="1105" id="{4070A28A-ED9F-4A36-B2A0-F2D9B39692F1}">
            <xm:f>AND('Cage 7'!$I$20="",TODAY()&gt;='Cage 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C47:D47</xm:sqref>
        </x14:conditionalFormatting>
        <x14:conditionalFormatting xmlns:xm="http://schemas.microsoft.com/office/excel/2006/main">
          <x14:cfRule type="expression" priority="1863" id="{92D0851A-2E75-42FD-B746-E58BD7CC18F4}">
            <xm:f>AND('Cage 8'!$I$20="",TODAY()&gt;='Cage 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C48:D48</xm:sqref>
        </x14:conditionalFormatting>
        <x14:conditionalFormatting xmlns:xm="http://schemas.microsoft.com/office/excel/2006/main">
          <x14:cfRule type="expression" priority="1855" id="{98A10B66-C92C-46F2-A7CF-593E09CCCB2E}">
            <xm:f>AND('Cage 9'!$I$20="",TODAY()&gt;='Cage 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C49:D49</xm:sqref>
        </x14:conditionalFormatting>
        <x14:conditionalFormatting xmlns:xm="http://schemas.microsoft.com/office/excel/2006/main">
          <x14:cfRule type="expression" priority="2209" id="{B62FB61C-4032-491B-A440-0DCD66B1BC41}">
            <xm:f>AND('Cage 11'!$I$20="",TODAY()&gt;='Cage 11'!$D$20)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C51:D51</xm:sqref>
        </x14:conditionalFormatting>
        <x14:conditionalFormatting xmlns:xm="http://schemas.microsoft.com/office/excel/2006/main">
          <x14:cfRule type="expression" priority="2208" id="{AB09B1D8-6636-4078-B876-AF8E938A0F8F}">
            <xm:f>AND('Cage 12'!$I$20="",TODAY()&gt;='Cage 12'!$D$20)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C52:D52</xm:sqref>
        </x14:conditionalFormatting>
        <x14:conditionalFormatting xmlns:xm="http://schemas.microsoft.com/office/excel/2006/main">
          <x14:cfRule type="expression" priority="2066" id="{9906F950-2807-40B5-A8DC-EB9FFD838706}">
            <xm:f>AND('Cage 13'!$I$20="",TODAY()&gt;='Cage 13'!$D$20)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C53:D53</xm:sqref>
        </x14:conditionalFormatting>
        <x14:conditionalFormatting xmlns:xm="http://schemas.microsoft.com/office/excel/2006/main">
          <x14:cfRule type="expression" priority="2206" id="{8C7E503F-D26A-40D5-AEBC-B19371FDA87E}">
            <xm:f>AND('Cage 14'!$I$20="",TODAY()&gt;='Cage 14'!$D$20)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C54:D54</xm:sqref>
        </x14:conditionalFormatting>
        <x14:conditionalFormatting xmlns:xm="http://schemas.microsoft.com/office/excel/2006/main">
          <x14:cfRule type="expression" priority="1849" id="{127DB4A3-1EBA-4D90-9E48-54F1864AB8C9}">
            <xm:f>AND('Cage 15'!$I$20="",TODAY()&gt;='Cage 15'!$D$20)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C55:D55</xm:sqref>
        </x14:conditionalFormatting>
        <x14:conditionalFormatting xmlns:xm="http://schemas.microsoft.com/office/excel/2006/main">
          <x14:cfRule type="expression" priority="2204" id="{09E65B15-F0DB-4F2C-8E2C-CBD29E57AABF}">
            <xm:f>AND('Cage 16'!$I$20="",TODAY()&gt;='Cage 16'!$D$20)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C56:D56</xm:sqref>
        </x14:conditionalFormatting>
        <x14:conditionalFormatting xmlns:xm="http://schemas.microsoft.com/office/excel/2006/main">
          <x14:cfRule type="expression" priority="1847" id="{6E0EAA83-C458-4D91-AAAE-62A91FB73BFD}">
            <xm:f>AND('Cage 17'!$I$20="",TODAY()&gt;='Cage 17'!$D$20)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C57:D57</xm:sqref>
        </x14:conditionalFormatting>
        <x14:conditionalFormatting xmlns:xm="http://schemas.microsoft.com/office/excel/2006/main">
          <x14:cfRule type="expression" priority="2202" id="{084DC0A5-A2C4-405A-82B2-A7A7E8E036FD}">
            <xm:f>AND('Cage 18'!$I$20="",TODAY()&gt;='Cage 18'!$D$20)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C58:D58</xm:sqref>
        </x14:conditionalFormatting>
        <x14:conditionalFormatting xmlns:xm="http://schemas.microsoft.com/office/excel/2006/main">
          <x14:cfRule type="expression" priority="2058" id="{4AE01670-83D9-4B79-959D-D9297E9BE52B}">
            <xm:f>AND('Cage 19'!$I$20="",TODAY()&gt;='Cage 19'!$D$20)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C59:D59</xm:sqref>
        </x14:conditionalFormatting>
        <x14:conditionalFormatting xmlns:xm="http://schemas.microsoft.com/office/excel/2006/main">
          <x14:cfRule type="expression" priority="2054" id="{BA4AA060-68E2-42C4-8B05-E2BEF50FEDCE}">
            <xm:f>AND('Cage 20'!$I$20="",TODAY()&gt;='Cage 20'!$D$20)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C60:D60</xm:sqref>
        </x14:conditionalFormatting>
        <x14:conditionalFormatting xmlns:xm="http://schemas.microsoft.com/office/excel/2006/main">
          <x14:cfRule type="expression" priority="2052" id="{15919834-23F4-4B3B-9555-31CBE55DC865}">
            <xm:f>AND('Cage 21'!$I$20="",TODAY()&gt;='Cage 21'!$D$20)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C61:D61</xm:sqref>
        </x14:conditionalFormatting>
        <x14:conditionalFormatting xmlns:xm="http://schemas.microsoft.com/office/excel/2006/main">
          <x14:cfRule type="expression" priority="2048" id="{FC7A495E-10C8-4C11-ADC7-0F541B1C1542}">
            <xm:f>AND('Cage 22'!$I$20="",TODAY()&gt;='Cage 22'!$D$20)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C62:D62</xm:sqref>
        </x14:conditionalFormatting>
        <x14:conditionalFormatting xmlns:xm="http://schemas.microsoft.com/office/excel/2006/main">
          <x14:cfRule type="expression" priority="2047" id="{C1358351-3541-411C-AE55-17ABAB206563}">
            <xm:f>AND('Cage 23'!$I$20="",TODAY()&gt;='Cage 23'!$D$20)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C63:D63</xm:sqref>
        </x14:conditionalFormatting>
        <x14:conditionalFormatting xmlns:xm="http://schemas.microsoft.com/office/excel/2006/main">
          <x14:cfRule type="expression" priority="2046" id="{B243DAED-EE7F-46C2-8FD6-A45A780AE980}">
            <xm:f>AND('Cage 24'!$I$20="",TODAY()&gt;='Cage 24'!$D$20)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C64:D64</xm:sqref>
        </x14:conditionalFormatting>
        <x14:conditionalFormatting xmlns:xm="http://schemas.microsoft.com/office/excel/2006/main">
          <x14:cfRule type="expression" priority="2195" id="{019E600E-4F78-4895-97B0-5EBB6A771EF2}">
            <xm:f>AND('Cage 25'!$I$20="",TODAY()&gt;='Cage 25'!$D$20)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C65:D65</xm:sqref>
        </x14:conditionalFormatting>
        <x14:conditionalFormatting xmlns:xm="http://schemas.microsoft.com/office/excel/2006/main">
          <x14:cfRule type="expression" priority="2193" id="{0C50567A-B909-41CD-BBE2-9E3D71FFF59F}">
            <xm:f>AND('Cage 27'!$I$20="",TODAY()&gt;='Cage 27'!$D$20)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C67:D67</xm:sqref>
        </x14:conditionalFormatting>
        <x14:conditionalFormatting xmlns:xm="http://schemas.microsoft.com/office/excel/2006/main">
          <x14:cfRule type="expression" priority="2045" id="{972FABD5-0CC1-4736-B911-EFE1E035FC3C}">
            <xm:f>AND('Cage 29'!$I$20="",TODAY()&gt;='Cage 29'!$D$20)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C69:D69</xm:sqref>
        </x14:conditionalFormatting>
        <x14:conditionalFormatting xmlns:xm="http://schemas.microsoft.com/office/excel/2006/main">
          <x14:cfRule type="expression" priority="2044" id="{197E14BC-5307-407C-AC75-0EC2B424263E}">
            <xm:f>AND('Cage 30'!$I$20="",TODAY()&gt;='Cage 30'!$D$20)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C70:D70</xm:sqref>
        </x14:conditionalFormatting>
        <x14:conditionalFormatting xmlns:xm="http://schemas.microsoft.com/office/excel/2006/main">
          <x14:cfRule type="expression" priority="2038" id="{1A228720-955B-4454-99B4-529BEB1D807B}">
            <xm:f>AND('Cage 32'!$I$20="",TODAY()&gt;='Cage 32'!$D$20)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C72:D72</xm:sqref>
        </x14:conditionalFormatting>
        <x14:conditionalFormatting xmlns:xm="http://schemas.microsoft.com/office/excel/2006/main">
          <x14:cfRule type="expression" priority="2037" id="{B734F5C6-CB0D-44C6-84E5-6F336D19D6C2}">
            <xm:f>AND('Cage 33'!$I$20="",TODAY()&gt;='Cage 33'!$D$20)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C73:D73</xm:sqref>
        </x14:conditionalFormatting>
        <x14:conditionalFormatting xmlns:xm="http://schemas.microsoft.com/office/excel/2006/main">
          <x14:cfRule type="expression" priority="2033" id="{79DECD6C-7A64-453A-BD26-9E4C1469A823}">
            <xm:f>AND('Cage 37'!$I$20="",TODAY()&gt;='Cage 37'!$D$20)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C77:D77</xm:sqref>
        </x14:conditionalFormatting>
        <x14:conditionalFormatting xmlns:xm="http://schemas.microsoft.com/office/excel/2006/main">
          <x14:cfRule type="expression" priority="2029" id="{3421A47F-1160-4E97-9768-8BD49B958A93}">
            <xm:f>AND('Cage 1'!$Q$8="",TODAY()&gt;='Cage 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C78:D78 F78</xm:sqref>
        </x14:conditionalFormatting>
        <x14:conditionalFormatting xmlns:xm="http://schemas.microsoft.com/office/excel/2006/main">
          <x14:cfRule type="expression" priority="1825" id="{2CCF4EE3-32E0-42E1-AC03-A6A328B4DBC4}">
            <xm:f>AND('Cage 2'!$Q$8="",TODAY()&gt;='Cage 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C79:D79 F79</xm:sqref>
        </x14:conditionalFormatting>
        <x14:conditionalFormatting xmlns:xm="http://schemas.microsoft.com/office/excel/2006/main">
          <x14:cfRule type="expression" priority="1824" id="{35BDF839-6E08-45B9-B6E0-FFDEE0EDCE52}">
            <xm:f>AND('Cage 3'!$Q$8="",TODAY()&gt;='Cage 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C80:D80 F80</xm:sqref>
        </x14:conditionalFormatting>
        <x14:conditionalFormatting xmlns:xm="http://schemas.microsoft.com/office/excel/2006/main">
          <x14:cfRule type="expression" priority="1823" id="{A71D3E12-730D-4C95-A0B7-745F676DC5A8}">
            <xm:f>AND('Cage 4'!$Q$8="",TODAY()&gt;='Cage 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C81:D81 F81</xm:sqref>
        </x14:conditionalFormatting>
        <x14:conditionalFormatting xmlns:xm="http://schemas.microsoft.com/office/excel/2006/main">
          <x14:cfRule type="expression" priority="2027" id="{9AB866B8-9C1D-4193-BEF8-BF9399007D74}">
            <xm:f>AND('Cage 5'!$Q$8="",TODAY()&gt;='Cage 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C82:D82 F82</xm:sqref>
        </x14:conditionalFormatting>
        <x14:conditionalFormatting xmlns:xm="http://schemas.microsoft.com/office/excel/2006/main">
          <x14:cfRule type="expression" priority="1821" id="{0F3AD29D-A595-4944-9932-C2F192768FAC}">
            <xm:f>AND('Cage 6'!$Q$8="",TODAY()&gt;='Cage 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C83:D83 F83</xm:sqref>
        </x14:conditionalFormatting>
        <x14:conditionalFormatting xmlns:xm="http://schemas.microsoft.com/office/excel/2006/main">
          <x14:cfRule type="expression" priority="1820" id="{F839A5E0-088A-455E-9A27-9F44043B7E5F}">
            <xm:f>AND('Cage 7'!$Q$8="",TODAY()&gt;='Cage 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C84:D84 F84</xm:sqref>
        </x14:conditionalFormatting>
        <x14:conditionalFormatting xmlns:xm="http://schemas.microsoft.com/office/excel/2006/main">
          <x14:cfRule type="expression" priority="2024" id="{D71EF174-A60A-46C0-B173-B8E358EC7E23}">
            <xm:f>AND('Cage 8'!$Q$8="",TODAY()&gt;='Cage 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C85:D85 F85</xm:sqref>
        </x14:conditionalFormatting>
        <x14:conditionalFormatting xmlns:xm="http://schemas.microsoft.com/office/excel/2006/main">
          <x14:cfRule type="expression" priority="2023" id="{EA98F263-89F8-4BBB-B57D-D3F5CDC8967F}">
            <xm:f>AND('Cage 9'!$Q$8="",TODAY()&gt;='Cage 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C86:D86 F86</xm:sqref>
        </x14:conditionalFormatting>
        <x14:conditionalFormatting xmlns:xm="http://schemas.microsoft.com/office/excel/2006/main">
          <x14:cfRule type="expression" priority="2022" id="{01B3EFB9-510C-41C9-B586-BFDEAA9120AB}">
            <xm:f>AND('Cage 11'!$Q$8="",TODAY()&gt;='Cage 11'!$L$8)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C88:D88 F88</xm:sqref>
        </x14:conditionalFormatting>
        <x14:conditionalFormatting xmlns:xm="http://schemas.microsoft.com/office/excel/2006/main">
          <x14:cfRule type="expression" priority="2021" id="{F4C4BDC8-A8A4-4A65-8395-F1684C2E9500}">
            <xm:f>AND('Cage 12'!$Q$8="",TODAY()&gt;='Cage 12'!$L$8)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C89:D89</xm:sqref>
        </x14:conditionalFormatting>
        <x14:conditionalFormatting xmlns:xm="http://schemas.microsoft.com/office/excel/2006/main">
          <x14:cfRule type="expression" priority="2020" id="{E3474ED1-BB9C-4505-B972-F631D0B6C24A}">
            <xm:f>AND('Cage 13'!$Q$8="",TODAY()&gt;='Cage 13'!$L$8)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C90:D90</xm:sqref>
        </x14:conditionalFormatting>
        <x14:conditionalFormatting xmlns:xm="http://schemas.microsoft.com/office/excel/2006/main">
          <x14:cfRule type="expression" priority="2169" id="{DFE771FD-D47A-471E-BA7B-9D624935AF11}">
            <xm:f>AND('Cage 14'!$Q$8="",TODAY()&gt;='Cage 14'!$L$8)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C91:D91</xm:sqref>
        </x14:conditionalFormatting>
        <x14:conditionalFormatting xmlns:xm="http://schemas.microsoft.com/office/excel/2006/main">
          <x14:cfRule type="expression" priority="2019" id="{CF5B9CA0-9711-4A18-A273-C80D035857C9}">
            <xm:f>AND('Cage 15'!$Q$8="",TODAY()&gt;='Cage 15'!$L$8)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C92:D92</xm:sqref>
        </x14:conditionalFormatting>
        <x14:conditionalFormatting xmlns:xm="http://schemas.microsoft.com/office/excel/2006/main">
          <x14:cfRule type="expression" priority="2018" id="{C856F413-2964-4F7B-BD67-AE498DB9E373}">
            <xm:f>AND('Cage 16'!$Q$8="",TODAY()&gt;='Cage 16'!$L$8)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C93:D93</xm:sqref>
        </x14:conditionalFormatting>
        <x14:conditionalFormatting xmlns:xm="http://schemas.microsoft.com/office/excel/2006/main">
          <x14:cfRule type="expression" priority="2017" id="{86C54ECF-3951-4051-89FE-C6EC87B0859C}">
            <xm:f>AND('Cage 17'!$Q$8="",TODAY()&gt;='Cage 17'!$L$8)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C94:D94</xm:sqref>
        </x14:conditionalFormatting>
        <x14:conditionalFormatting xmlns:xm="http://schemas.microsoft.com/office/excel/2006/main">
          <x14:cfRule type="expression" priority="2016" id="{E78C9CF1-1DED-4EC0-97C1-C29567D8B4C5}">
            <xm:f>AND('Cage 18'!$Q$8="",TODAY()&gt;='Cage 18'!$L$8)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C95:D95</xm:sqref>
        </x14:conditionalFormatting>
        <x14:conditionalFormatting xmlns:xm="http://schemas.microsoft.com/office/excel/2006/main">
          <x14:cfRule type="expression" priority="2015" id="{DBB2BA65-9502-4123-8798-066709A7B348}">
            <xm:f>AND('Cage 19'!$Q$8="",TODAY()&gt;='Cage 19'!$L$8)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C96:D96</xm:sqref>
        </x14:conditionalFormatting>
        <x14:conditionalFormatting xmlns:xm="http://schemas.microsoft.com/office/excel/2006/main">
          <x14:cfRule type="expression" priority="1807" id="{83F2A8F0-96F0-45D0-978B-0E665C4C79A2}">
            <xm:f>AND('Cage 20'!$Q$8="",TODAY()&gt;='Cage 20'!$L$8)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C97:D97</xm:sqref>
        </x14:conditionalFormatting>
        <x14:conditionalFormatting xmlns:xm="http://schemas.microsoft.com/office/excel/2006/main">
          <x14:cfRule type="expression" priority="2013" id="{6FFF4F7E-5889-43F2-B8C7-D35BEF101DB7}">
            <xm:f>AND('Cage 21'!$Q$8="",TODAY()&gt;='Cage 21'!$L$8)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C98:D98</xm:sqref>
        </x14:conditionalFormatting>
        <x14:conditionalFormatting xmlns:xm="http://schemas.microsoft.com/office/excel/2006/main">
          <x14:cfRule type="expression" priority="2012" id="{E123A984-B180-49D1-8383-EC07D1CDF43C}">
            <xm:f>AND('Cage 22'!$Q$8="",TODAY()&gt;='Cage 22'!$L$8)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C99:D99</xm:sqref>
        </x14:conditionalFormatting>
        <x14:conditionalFormatting xmlns:xm="http://schemas.microsoft.com/office/excel/2006/main">
          <x14:cfRule type="expression" priority="2011" id="{6E3E9331-6F35-4204-8971-7506E3F053A9}">
            <xm:f>AND('Cage 23'!$Q$8="",TODAY()&gt;='Cage 23'!$L$8)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C100:D100</xm:sqref>
        </x14:conditionalFormatting>
        <x14:conditionalFormatting xmlns:xm="http://schemas.microsoft.com/office/excel/2006/main">
          <x14:cfRule type="expression" priority="2010" id="{4AA02888-D4E5-460B-8445-6F40D570D945}">
            <xm:f>AND('Cage 24'!$Q$8="",TODAY()&gt;='Cage 24'!$L$8)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C101:D101</xm:sqref>
        </x14:conditionalFormatting>
        <x14:conditionalFormatting xmlns:xm="http://schemas.microsoft.com/office/excel/2006/main">
          <x14:cfRule type="expression" priority="1802" id="{5AAFC86D-F710-40F7-89AE-7E5D0CF7688D}">
            <xm:f>AND('Cage 25'!$Q$8="",TODAY()&gt;='Cage 25'!$L$8)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C102:D102</xm:sqref>
        </x14:conditionalFormatting>
        <x14:conditionalFormatting xmlns:xm="http://schemas.microsoft.com/office/excel/2006/main">
          <x14:cfRule type="expression" priority="2008" id="{58D03BB3-FF19-4783-923A-2F8EC1F8E515}">
            <xm:f>AND('Cage 26'!$Q$8="",TODAY()&gt;='Cage 26'!$L$8)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C103:D103 F103</xm:sqref>
        </x14:conditionalFormatting>
        <x14:conditionalFormatting xmlns:xm="http://schemas.microsoft.com/office/excel/2006/main">
          <x14:cfRule type="expression" priority="2006" id="{FEE2FC71-AB37-44F5-B070-A29B241D2284}">
            <xm:f>AND('Cage 28'!$Q$8="",TODAY()&gt;='Cage 28'!$L$8)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C105:D105</xm:sqref>
        </x14:conditionalFormatting>
        <x14:conditionalFormatting xmlns:xm="http://schemas.microsoft.com/office/excel/2006/main">
          <x14:cfRule type="expression" priority="2005" id="{918163B8-7ED7-49F1-BCAB-55B3283778DB}">
            <xm:f>AND('Cage 29'!$Q$8="",TODAY()&gt;='Cage 29'!$L$8)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C106:D106</xm:sqref>
        </x14:conditionalFormatting>
        <x14:conditionalFormatting xmlns:xm="http://schemas.microsoft.com/office/excel/2006/main">
          <x14:cfRule type="expression" priority="2004" id="{CB6C9484-17DC-4F51-AC9A-7E9D11FC89EA}">
            <xm:f>AND('Cage 30'!$Q$8="",TODAY()&gt;='Cage 30'!$L$8)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C107:D107</xm:sqref>
        </x14:conditionalFormatting>
        <x14:conditionalFormatting xmlns:xm="http://schemas.microsoft.com/office/excel/2006/main">
          <x14:cfRule type="expression" priority="2003" id="{341CF55E-8491-4BA5-855F-78630FD7D883}">
            <xm:f>AND('Cage 31'!$Q$8="",TODAY()&gt;='Cage 31'!$L$8)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C108:D108</xm:sqref>
        </x14:conditionalFormatting>
        <x14:conditionalFormatting xmlns:xm="http://schemas.microsoft.com/office/excel/2006/main">
          <x14:cfRule type="expression" priority="2002" id="{5BAD3A8F-B0D1-4188-A409-8B979491E488}">
            <xm:f>AND('Cage 32'!$Q$8="",TODAY()&gt;='Cage 32'!$L$8)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C109:D109</xm:sqref>
        </x14:conditionalFormatting>
        <x14:conditionalFormatting xmlns:xm="http://schemas.microsoft.com/office/excel/2006/main">
          <x14:cfRule type="expression" priority="1993" id="{7F4FC009-EBC0-4452-9F18-839FB8BFDE4D}">
            <xm:f>AND('Cage 33'!$Q$8="",TODAY()&gt;='Cage 33'!$L$8)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C110:D110</xm:sqref>
        </x14:conditionalFormatting>
        <x14:conditionalFormatting xmlns:xm="http://schemas.microsoft.com/office/excel/2006/main">
          <x14:cfRule type="expression" priority="1997" id="{B88B9D7F-5003-4DD7-82C9-264022C0F6D2}">
            <xm:f>AND('Cage 37'!$Q$8="",TODAY()&gt;='Cage 37'!$L$8)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C114:D114</xm:sqref>
        </x14:conditionalFormatting>
        <x14:conditionalFormatting xmlns:xm="http://schemas.microsoft.com/office/excel/2006/main">
          <x14:cfRule type="expression" priority="2145" id="{FC6DB44B-A779-4F11-A1F4-6D421DB8515E}">
            <xm:f>AND('Cage 1'!$Q$20="",TODAY()&gt;='Cage 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C115:D115</xm:sqref>
        </x14:conditionalFormatting>
        <x14:conditionalFormatting xmlns:xm="http://schemas.microsoft.com/office/excel/2006/main">
          <x14:cfRule type="expression" priority="2035" id="{3CECD14E-84F6-4D61-81B8-FE2A2A0ACDE9}">
            <xm:f>AND('Cage 35'!$I$20="",TODAY()&gt;='Cage 35'!$D$20)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C75:D75</xm:sqref>
        </x14:conditionalFormatting>
        <x14:conditionalFormatting xmlns:xm="http://schemas.microsoft.com/office/excel/2006/main">
          <x14:cfRule type="expression" priority="1994" id="{9E900101-881F-4A54-B097-02FD2C31D131}">
            <xm:f>AND('Cage 35'!$Q$8="",TODAY()&gt;='Cage 35'!$L$8)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C112:D112</xm:sqref>
        </x14:conditionalFormatting>
        <x14:conditionalFormatting xmlns:xm="http://schemas.microsoft.com/office/excel/2006/main">
          <x14:cfRule type="expression" priority="2000" id="{C1E594DE-9BF0-4752-8ECE-9EFDAB0AFB04}">
            <xm:f>AND('Cage 34'!$Q$8="",TODAY()&gt;='Cage 34'!$L$8)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C111:D111</xm:sqref>
        </x14:conditionalFormatting>
        <x14:conditionalFormatting xmlns:xm="http://schemas.microsoft.com/office/excel/2006/main">
          <x14:cfRule type="expression" priority="1995" id="{891E1EB5-F5E5-430C-9692-84EF27297AE7}">
            <xm:f>AND('Cage 36'!$Q$8="",TODAY()&gt;='Cage 36'!$L$8)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C113:D113</xm:sqref>
        </x14:conditionalFormatting>
        <x14:conditionalFormatting xmlns:xm="http://schemas.microsoft.com/office/excel/2006/main">
          <x14:cfRule type="expression" priority="2036" id="{D0DCED47-B646-42E5-8921-6E1CC1A31F14}">
            <xm:f>AND('Cage 34'!$I$20="",TODAY()&gt;='Cage 34'!$D$20)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C74:D74</xm:sqref>
        </x14:conditionalFormatting>
        <x14:conditionalFormatting xmlns:xm="http://schemas.microsoft.com/office/excel/2006/main">
          <x14:cfRule type="expression" priority="2034" id="{82A16081-F469-42DF-805E-BA1A4D1F8973}">
            <xm:f>AND('Cage 36'!$I$20="",TODAY()&gt;='Cage 36'!$D$20)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C76:D76</xm:sqref>
        </x14:conditionalFormatting>
        <x14:conditionalFormatting xmlns:xm="http://schemas.microsoft.com/office/excel/2006/main">
          <x14:cfRule type="expression" priority="2413" id="{36125339-2552-404B-B026-9F95D251A6A4}">
            <xm:f>AND('Cage 4'!$I$8="",TODAY()&gt;='Cage 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C7:D7</xm:sqref>
        </x14:conditionalFormatting>
        <x14:conditionalFormatting xmlns:xm="http://schemas.microsoft.com/office/excel/2006/main">
          <x14:cfRule type="expression" priority="2248" id="{A776C211-3BE5-4E82-B149-BED444B4B5ED}">
            <xm:f>AND('Cage 10'!$I$8="",TODAY()&gt;='Cage 10'!$D$8)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C13:D13</xm:sqref>
        </x14:conditionalFormatting>
        <x14:conditionalFormatting xmlns:xm="http://schemas.microsoft.com/office/excel/2006/main">
          <x14:cfRule type="expression" priority="2403" id="{862A3D7B-6094-4840-9EA2-1DEA1522A0CA}">
            <xm:f>AND('Cage 34'!$I$8="",TODAY()&gt;='Cage 34'!$D$8)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C37:D37</xm:sqref>
        </x14:conditionalFormatting>
        <x14:conditionalFormatting xmlns:xm="http://schemas.microsoft.com/office/excel/2006/main">
          <x14:cfRule type="expression" priority="2365" id="{5A88D897-495C-4AE5-82AA-7E392D90FBB0}">
            <xm:f>AND('Cage 1'!$I$20="",TODAY()&gt;='Cage 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C41:D41 F41</xm:sqref>
        </x14:conditionalFormatting>
        <x14:conditionalFormatting xmlns:xm="http://schemas.microsoft.com/office/excel/2006/main">
          <x14:cfRule type="expression" priority="2398" id="{32563E28-7D1E-4184-A1DE-26C0D9469E79}">
            <xm:f>AND('Cage 2'!$I$8="",TODAY()&gt;='Cage 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C5:D5</xm:sqref>
        </x14:conditionalFormatting>
        <x14:conditionalFormatting xmlns:xm="http://schemas.microsoft.com/office/excel/2006/main">
          <x14:cfRule type="expression" priority="2397" id="{B8D76790-52ED-42DE-926C-C634D66ECDE6}">
            <xm:f>AND('Cage 3'!$I$8="",TODAY()&gt;='Cage 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C6:D6</xm:sqref>
        </x14:conditionalFormatting>
        <x14:conditionalFormatting xmlns:xm="http://schemas.microsoft.com/office/excel/2006/main">
          <x14:cfRule type="expression" priority="2251" id="{A8446CEE-41D8-4684-B2F2-D8583336C5CF}">
            <xm:f>AND('Cage 5'!$I$8="",TODAY()&gt;='Cage 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C8:D8</xm:sqref>
        </x14:conditionalFormatting>
        <x14:conditionalFormatting xmlns:xm="http://schemas.microsoft.com/office/excel/2006/main">
          <x14:cfRule type="expression" priority="2395" id="{8B05F4EF-2E54-451B-B528-C8F7C54D3CD1}">
            <xm:f>AND('Cage 6'!$I$8="",TODAY()&gt;='Cage 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C9:D9</xm:sqref>
        </x14:conditionalFormatting>
        <x14:conditionalFormatting xmlns:xm="http://schemas.microsoft.com/office/excel/2006/main">
          <x14:cfRule type="expression" priority="2394" id="{6F65F2CA-1C7F-4F97-80D2-720AFD71D0BF}">
            <xm:f>AND('Cage 7'!$I$8="",TODAY()&gt;='Cage 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C10:D10</xm:sqref>
        </x14:conditionalFormatting>
        <x14:conditionalFormatting xmlns:xm="http://schemas.microsoft.com/office/excel/2006/main">
          <x14:cfRule type="expression" priority="2393" id="{E5FF794F-A4F3-4FC7-B912-8B0934C1ECD2}">
            <xm:f>AND('Cage 8'!$I$8="",TODAY()&gt;='Cage 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C11:D11</xm:sqref>
        </x14:conditionalFormatting>
        <x14:conditionalFormatting xmlns:xm="http://schemas.microsoft.com/office/excel/2006/main">
          <x14:cfRule type="expression" priority="2392" id="{76E13A4B-1084-40F2-8963-2E408B66AE96}">
            <xm:f>AND('Cage 9'!$I$8="",TODAY()&gt;='Cage 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C12:D12</xm:sqref>
        </x14:conditionalFormatting>
        <x14:conditionalFormatting xmlns:xm="http://schemas.microsoft.com/office/excel/2006/main">
          <x14:cfRule type="expression" priority="2391" id="{7F24E52F-0B3E-4BBB-8CB7-6438A3C692AA}">
            <xm:f>AND('Cage 11'!$I$8="",TODAY()&gt;='Cage 11'!$D$8)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C14:D14</xm:sqref>
        </x14:conditionalFormatting>
        <x14:conditionalFormatting xmlns:xm="http://schemas.microsoft.com/office/excel/2006/main">
          <x14:cfRule type="expression" priority="2390" id="{2B24534E-0D34-4205-8648-339B2C47A44B}">
            <xm:f>AND('Cage 12'!$I$8="",TODAY()&gt;='Cage 12'!$D$8)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C15:D15</xm:sqref>
        </x14:conditionalFormatting>
        <x14:conditionalFormatting xmlns:xm="http://schemas.microsoft.com/office/excel/2006/main">
          <x14:cfRule type="expression" priority="2389" id="{E8A0762E-F107-443A-A614-F68953DE8318}">
            <xm:f>AND('Cage 13'!$I$8="",TODAY()&gt;='Cage 13'!$D$8)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C16:D16</xm:sqref>
        </x14:conditionalFormatting>
        <x14:conditionalFormatting xmlns:xm="http://schemas.microsoft.com/office/excel/2006/main">
          <x14:cfRule type="expression" priority="2244" id="{3FF1A064-836A-4BA3-9ABE-6FD96CD3B081}">
            <xm:f>AND('Cage 14'!$I$8="",TODAY()&gt;='Cage 14'!$D$8)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C17:D17</xm:sqref>
        </x14:conditionalFormatting>
        <x14:conditionalFormatting xmlns:xm="http://schemas.microsoft.com/office/excel/2006/main">
          <x14:cfRule type="expression" priority="1940" id="{801C3CCA-7974-46F5-8275-ED7A3764237D}">
            <xm:f>AND('Cage 15'!$I$8="",TODAY()&gt;='Cage 15'!$D$8)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C18:D18</xm:sqref>
        </x14:conditionalFormatting>
        <x14:conditionalFormatting xmlns:xm="http://schemas.microsoft.com/office/excel/2006/main">
          <x14:cfRule type="expression" priority="2088" id="{422C1F48-DB70-4C12-9411-E297AE128370}">
            <xm:f>AND('Cage 16'!$I$8="",TODAY()&gt;='Cage 16'!$D$8)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expression" priority="2385" id="{1308C5AA-24C0-4C3D-AB0A-48C0BEE4C207}">
            <xm:f>AND('Cage 17'!$I$8="",TODAY()&gt;='Cage 17'!$D$8)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C20:D20</xm:sqref>
        </x14:conditionalFormatting>
        <x14:conditionalFormatting xmlns:xm="http://schemas.microsoft.com/office/excel/2006/main">
          <x14:cfRule type="expression" priority="2384" id="{D5210106-FB43-449B-9E84-F66B9A24140B}">
            <xm:f>AND('Cage 18'!$I$8="",TODAY()&gt;='Cage 18'!$D$8)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C21:D21</xm:sqref>
        </x14:conditionalFormatting>
        <x14:conditionalFormatting xmlns:xm="http://schemas.microsoft.com/office/excel/2006/main">
          <x14:cfRule type="expression" priority="2383" id="{7DCCC28F-CBE6-4B6E-85E6-2B7C408D3995}">
            <xm:f>AND('Cage 19'!$I$8="",TODAY()&gt;='Cage 19'!$D$8)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C22:D22</xm:sqref>
        </x14:conditionalFormatting>
        <x14:conditionalFormatting xmlns:xm="http://schemas.microsoft.com/office/excel/2006/main">
          <x14:cfRule type="expression" priority="2382" id="{E20AB285-11D4-49D9-9B02-EE2CCE418C36}">
            <xm:f>AND('Cage 20'!$I$8="",TODAY()&gt;='Cage 20'!$D$8)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C23:D23</xm:sqref>
        </x14:conditionalFormatting>
        <x14:conditionalFormatting xmlns:xm="http://schemas.microsoft.com/office/excel/2006/main">
          <x14:cfRule type="expression" priority="2238" id="{36B2A0B2-1A67-4DE7-9AF2-EC19D1852105}">
            <xm:f>AND('Cage 21'!$I$8="",TODAY()&gt;='Cage 21'!$D$8)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C24:D24</xm:sqref>
        </x14:conditionalFormatting>
        <x14:conditionalFormatting xmlns:xm="http://schemas.microsoft.com/office/excel/2006/main">
          <x14:cfRule type="expression" priority="2380" id="{AF76FEFE-5771-4430-8F6F-A6AFC9899992}">
            <xm:f>AND('Cage 22'!$I$8="",TODAY()&gt;='Cage 22'!$D$8)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C25:D25</xm:sqref>
        </x14:conditionalFormatting>
        <x14:conditionalFormatting xmlns:xm="http://schemas.microsoft.com/office/excel/2006/main">
          <x14:cfRule type="expression" priority="2233" id="{03E0823E-08ED-4DC1-8FE9-ED4A2EDC4A9A}">
            <xm:f>AND('Cage 23'!$I$8="",TODAY()&gt;='Cage 23'!$D$8)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C26:D26</xm:sqref>
        </x14:conditionalFormatting>
        <x14:conditionalFormatting xmlns:xm="http://schemas.microsoft.com/office/excel/2006/main">
          <x14:cfRule type="expression" priority="2234" id="{AFF2FEAA-42CD-4C33-A175-566F926564E9}">
            <xm:f>AND('Cage 24'!$I$8="",TODAY()&gt;='Cage 24'!$D$8)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C27:D27</xm:sqref>
        </x14:conditionalFormatting>
        <x14:conditionalFormatting xmlns:xm="http://schemas.microsoft.com/office/excel/2006/main">
          <x14:cfRule type="expression" priority="2377" id="{C383F9CD-64A3-4BDC-8B30-25A1D0A32F2D}">
            <xm:f>AND('Cage 25'!$I$8="",TODAY()&gt;='Cage 25'!$D$8)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C28:D28</xm:sqref>
        </x14:conditionalFormatting>
        <x14:conditionalFormatting xmlns:xm="http://schemas.microsoft.com/office/excel/2006/main">
          <x14:cfRule type="expression" priority="2231" id="{F60A1D57-1CDE-48CC-BC30-9936C64C8ECD}">
            <xm:f>AND('Cage 26'!$I$8="",TODAY()&gt;='Cage 26'!$D$8)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C29:D29</xm:sqref>
        </x14:conditionalFormatting>
        <x14:conditionalFormatting xmlns:xm="http://schemas.microsoft.com/office/excel/2006/main">
          <x14:cfRule type="expression" priority="2230" id="{AD7256B6-C72C-42F8-8569-E283F0CE1E05}">
            <xm:f>AND('Cage 27'!$I$8="",TODAY()&gt;='Cage 27'!$D$8)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C30:D30</xm:sqref>
        </x14:conditionalFormatting>
        <x14:conditionalFormatting xmlns:xm="http://schemas.microsoft.com/office/excel/2006/main">
          <x14:cfRule type="expression" priority="2229" id="{D754AB06-9F67-43DE-8014-DDFCDE4A4CFD}">
            <xm:f>AND('Cage 28'!$I$8="",TODAY()&gt;='Cage 28'!$D$8)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C31:D31</xm:sqref>
        </x14:conditionalFormatting>
        <x14:conditionalFormatting xmlns:xm="http://schemas.microsoft.com/office/excel/2006/main">
          <x14:cfRule type="expression" priority="2373" id="{F06133F6-34D9-4D6B-8DF1-B608915553B3}">
            <xm:f>AND('Cage 29'!$I$8="",TODAY()&gt;='Cage 29'!$D$8)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C32:D32</xm:sqref>
        </x14:conditionalFormatting>
        <x14:conditionalFormatting xmlns:xm="http://schemas.microsoft.com/office/excel/2006/main">
          <x14:cfRule type="expression" priority="2227" id="{16449F61-4448-484B-B762-BB6F7B9F6FE2}">
            <xm:f>AND('Cage 30'!$I$8="",TODAY()&gt;='Cage 30'!$D$8)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C33:D33</xm:sqref>
        </x14:conditionalFormatting>
        <x14:conditionalFormatting xmlns:xm="http://schemas.microsoft.com/office/excel/2006/main">
          <x14:cfRule type="expression" priority="2226" id="{EADE2608-65DC-445B-8A15-C19B6ACB893E}">
            <xm:f>AND('Cage 31'!$I$8="",TODAY()&gt;='Cage 31'!$D$8)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C34:D34</xm:sqref>
        </x14:conditionalFormatting>
        <x14:conditionalFormatting xmlns:xm="http://schemas.microsoft.com/office/excel/2006/main">
          <x14:cfRule type="expression" priority="2225" id="{06DC9531-D8C0-463C-8D6D-522DF699EB96}">
            <xm:f>AND('Cage 32'!$I$8="",TODAY()&gt;='Cage 32'!$D$8)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C35:D35</xm:sqref>
        </x14:conditionalFormatting>
        <x14:conditionalFormatting xmlns:xm="http://schemas.microsoft.com/office/excel/2006/main">
          <x14:cfRule type="expression" priority="2369" id="{A3980B91-2D4A-4372-8432-85A0D74955D9}">
            <xm:f>AND('Cage 33'!$I$8="",TODAY()&gt;='Cage 33'!$D$8)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C36:D36</xm:sqref>
        </x14:conditionalFormatting>
        <x14:conditionalFormatting xmlns:xm="http://schemas.microsoft.com/office/excel/2006/main">
          <x14:cfRule type="expression" priority="2222" id="{B964336B-5FE5-4FF4-9B93-7B2EF62F5742}">
            <xm:f>AND('Cage 35'!$I$8="",TODAY()&gt;='Cage 35'!$D$8)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C38:D38</xm:sqref>
        </x14:conditionalFormatting>
        <x14:conditionalFormatting xmlns:xm="http://schemas.microsoft.com/office/excel/2006/main">
          <x14:cfRule type="expression" priority="2366" id="{538A65DD-4A36-4092-B8EB-F019DD335857}">
            <xm:f>AND('Cage 37'!$I$8="",TODAY()&gt;='Cage 37'!$D$8)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C40:D40</xm:sqref>
        </x14:conditionalFormatting>
        <x14:conditionalFormatting xmlns:xm="http://schemas.microsoft.com/office/excel/2006/main">
          <x14:cfRule type="expression" priority="457" id="{018ECE5A-23A1-45A4-85EB-840D5EE2F657}">
            <xm:f>IF(OR('Cage 16'!$E$21="",'Cage 16'!$G$21="",'Cage 16'!$I$21="",'Cage 16'!$G$20=""),"",'Cage 16'!$E$21+'Cage 16'!$G$21+'Cage 16'!$I$21='Cage 16'!$G$20)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C56:D56</xm:sqref>
        </x14:conditionalFormatting>
        <x14:conditionalFormatting xmlns:xm="http://schemas.microsoft.com/office/excel/2006/main">
          <x14:cfRule type="expression" priority="1838" id="{C4F787AC-9B0A-4CD5-B3CA-B27345E13141}">
            <xm:f>AND('Cage 26'!$I$20="",TODAY()&gt;='Cage 26'!$D$20)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C66:D66</xm:sqref>
        </x14:conditionalFormatting>
        <x14:conditionalFormatting xmlns:xm="http://schemas.microsoft.com/office/excel/2006/main">
          <x14:cfRule type="expression" priority="1055" id="{5840D3E7-98BF-4CE7-A8E1-D2AEDABC3C96}">
            <xm:f>AND(COUNTIF('Cage 2'!$D$23:$I$23,"")&lt;6,COUNTA('Cage 2'!$D$23:$I$23)&lt;&gt;'Cage 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expression" priority="1748" id="{23CE0EE4-CF20-47A8-BDE8-13E199E8E58B}">
            <xm:f>AND(COUNTIF('Cage 3'!$D$23:$I$23,"")&lt;6,COUNTA('Cage 3'!$D$23:$I$23)&lt;&gt;'Cage 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expression" priority="1747" id="{F2E0452F-B028-40BF-8C65-B913A769B9F9}">
            <xm:f>AND(COUNTIF('Cage 4'!$D$23:$I$23,"")&lt;6,COUNTA('Cage 4'!$D$23:$I$23)&lt;&gt;'Cage 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expression" priority="1345" id="{2243EF62-E6BE-461A-A314-27C1B46368F2}">
            <xm:f>AND(COUNTIF('Cage 5'!$D$23:$I$23,"")&lt;6,COUNTA('Cage 5'!$D$23:$I$23)&lt;&gt;'Cage 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expression" priority="1745" id="{36295147-A196-4A55-9B18-0B8320E87540}">
            <xm:f>AND(COUNTIF('Cage 6'!$D$23:$I$23,"")&lt;6,COUNTA('Cage 6'!$D$23:$I$23)&lt;&gt;'Cage 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expression" priority="1744" id="{846A5ACD-DB29-41AB-8246-E71B95879DBB}">
            <xm:f>AND(COUNTIF('Cage 7'!$D$23:$I$23,"")&lt;6,COUNTA('Cage 7'!$D$23:$I$23)&lt;&gt;'Cage 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G47</xm:sqref>
        </x14:conditionalFormatting>
        <x14:conditionalFormatting xmlns:xm="http://schemas.microsoft.com/office/excel/2006/main">
          <x14:cfRule type="expression" priority="1743" id="{4F4F78A6-EC49-4B33-832D-2581C65227B6}">
            <xm:f>AND(COUNTIF('Cage 8'!$D$23:$I$23,"")&lt;6,COUNTA('Cage 8'!$D$23:$I$23)&lt;&gt;'Cage 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G48</xm:sqref>
        </x14:conditionalFormatting>
        <x14:conditionalFormatting xmlns:xm="http://schemas.microsoft.com/office/excel/2006/main">
          <x14:cfRule type="expression" priority="1742" id="{9C258D19-9595-4E54-82D8-B2419276733D}">
            <xm:f>AND(COUNTIF('Cage 9'!$D$23:$I$23,"")&lt;6,COUNTA('Cage 9'!$D$23:$I$23)&lt;&gt;'Cage 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G49</xm:sqref>
        </x14:conditionalFormatting>
        <x14:conditionalFormatting xmlns:xm="http://schemas.microsoft.com/office/excel/2006/main">
          <x14:cfRule type="expression" priority="1740" id="{A15427F2-A9D5-4ED7-BC32-5DCF20A6E433}">
            <xm:f>AND(COUNTIF('Cage 11'!$D$23:$I$23,"")&lt;6,COUNTA('Cage 11'!$D$23:$I$23)&lt;&gt;'Cage 11'!$I$20)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G51</xm:sqref>
        </x14:conditionalFormatting>
        <x14:conditionalFormatting xmlns:xm="http://schemas.microsoft.com/office/excel/2006/main">
          <x14:cfRule type="expression" priority="1739" id="{F499161B-5876-453B-BAEF-8AF8BF9C0BF1}">
            <xm:f>AND(COUNTIF('Cage 12'!$D$23:$I$23,"")&lt;6,COUNTA('Cage 12'!$D$23:$I$23)&lt;&gt;'Cage 12'!$I$20)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G52</xm:sqref>
        </x14:conditionalFormatting>
        <x14:conditionalFormatting xmlns:xm="http://schemas.microsoft.com/office/excel/2006/main">
          <x14:cfRule type="expression" priority="1737" id="{645CB0A7-E62C-4A9C-AA5B-14C4F557759B}">
            <xm:f>AND(COUNTIF('Cage 13'!$D$23:$I$23,"")&lt;6,COUNTA('Cage 13'!$D$23:$I$23)&lt;&gt;'Cage 13'!$I$20)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G53</xm:sqref>
        </x14:conditionalFormatting>
        <x14:conditionalFormatting xmlns:xm="http://schemas.microsoft.com/office/excel/2006/main">
          <x14:cfRule type="expression" priority="1232" id="{F4AFD4B5-29B3-463B-93CF-DF443817636C}">
            <xm:f>AND('Cage 10'!$I$8&lt;&gt;"",COUNTIF('Cage 10'!$D$11:$I$11,"")&lt;6,COUNTA('Cage 10'!$D$11:$I$11)&lt;&gt;'Cage 10'!$I$8)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C13:D13</xm:sqref>
        </x14:conditionalFormatting>
        <x14:conditionalFormatting xmlns:xm="http://schemas.microsoft.com/office/excel/2006/main">
          <x14:cfRule type="expression" priority="480" id="{59D3D775-6644-47C8-94E0-8FE8F08E839D}">
            <xm:f>AND($G$33&lt;=TODAY(),COUNTA('Cage 30'!$D$11:$I$11)&lt;&gt;'Cage 30'!$I$8)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4" id="{D84FD139-3432-4487-BBA2-02DF4124FB8A}">
            <xm:f>AND('Cage 30'!$I$8&lt;&gt;"",COUNTIF('Cage 30'!$D$11:$I$11,"")&lt;6,COUNTA('Cage 30'!$D$11:$I$11)&lt;&gt;'Cage 30'!$I$8)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C33:D33 G33</xm:sqref>
        </x14:conditionalFormatting>
        <x14:conditionalFormatting xmlns:xm="http://schemas.microsoft.com/office/excel/2006/main">
          <x14:cfRule type="expression" priority="505" id="{38EDC0CB-198C-4563-8D65-DFA98CFAB63B}">
            <xm:f>AND($G$78&lt;=TODAY(),COUNTA('Cage 1'!$L$11:$Q$11)&lt;&gt;'Cage 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710" id="{9EBEE314-B1EB-4E7F-8F2E-D3FABA30B137}">
            <xm:f>AND('Cage 1'!$P$10="",TODAY()&gt;='Cage 1'!$M$10)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4" id="{2EE780BE-3E7E-482E-A727-22E11C9CBE95}">
            <xm:f>AND('Cage 1'!$Q$8&lt;&gt;"",COUNTIF('Cage 1'!$L$11:$Q$11,"")&lt;6,COUNTA('Cage 1'!$L$11:$Q$11)&lt;&gt;'Cage 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C78:D78 G78</xm:sqref>
        </x14:conditionalFormatting>
        <x14:conditionalFormatting xmlns:xm="http://schemas.microsoft.com/office/excel/2006/main">
          <x14:cfRule type="expression" priority="1054" id="{E3FD0D75-0840-49AF-82B8-278E7A86241B}">
            <xm:f>AND(COUNTIF('Cage 1'!$D$23:$I$23,"")&lt;6,COUNTA('Cage 1'!$D$23:$I$23)&lt;&gt;'Cage 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expression" priority="1670" id="{2CD0F97A-DBE1-4E7E-9CEE-D8E6DA1B5D33}">
            <xm:f>AND(COUNTIF('Cage 6'!$D$11:$I$11,"")&lt;6,COUNTA('Cage 6'!$D$11:$I$11)&lt;&gt;'Cage 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198" id="{0F49CB08-4C1F-4078-A2D9-FA51094CF825}">
            <xm:f>AND(COUNTIF('Cage 2'!$D$11:$I$11,"")&lt;6,COUNTA('Cage 2'!$D$11:$I$11)&lt;&gt;'Cage 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</xm:sqref>
        </x14:conditionalFormatting>
        <x14:conditionalFormatting xmlns:xm="http://schemas.microsoft.com/office/excel/2006/main">
          <x14:cfRule type="expression" priority="1643" id="{1B5CB8ED-9642-4B16-983F-9EF00C2D7E7B}">
            <xm:f>AND(COUNTIF('Cage 3'!$D$11:$I$11,"")&lt;6,COUNTA('Cage 3'!$D$11:$I$11)&lt;&gt;'Cage 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</xm:sqref>
        </x14:conditionalFormatting>
        <x14:conditionalFormatting xmlns:xm="http://schemas.microsoft.com/office/excel/2006/main">
          <x14:cfRule type="expression" priority="1671" id="{88A89F71-B21A-408F-B7C4-9244888B1797}">
            <xm:f>AND(COUNTIF('Cage 4'!$D$11:$I$11,"")&lt;6,COUNTA('Cage 4'!$D$11:$I$11)&lt;&gt;'Cage 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</xm:sqref>
        </x14:conditionalFormatting>
        <x14:conditionalFormatting xmlns:xm="http://schemas.microsoft.com/office/excel/2006/main">
          <x14:cfRule type="expression" priority="1669" id="{FD4C6E2D-4793-443F-8513-868DA40FB6B3}">
            <xm:f>AND(COUNTIF('Cage 7'!$D$11:$I$11,"")&lt;6,COUNTA('Cage 7'!$D$11:$I$11)&lt;&gt;'Cage 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</xm:sqref>
        </x14:conditionalFormatting>
        <x14:conditionalFormatting xmlns:xm="http://schemas.microsoft.com/office/excel/2006/main">
          <x14:cfRule type="expression" priority="1668" id="{964CF8FC-382F-43C8-98F3-2130ACE74B9A}">
            <xm:f>AND(COUNTIF('Cage 8'!$D$11:$I$11,"")&lt;6,COUNTA('Cage 8'!$D$11:$I$11)&lt;&gt;'Cage 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</xm:sqref>
        </x14:conditionalFormatting>
        <x14:conditionalFormatting xmlns:xm="http://schemas.microsoft.com/office/excel/2006/main">
          <x14:cfRule type="expression" priority="1667" id="{DDE6DB8A-3CD1-45D4-AC4B-D64B5E07B66A}">
            <xm:f>AND(COUNTIF('Cage 9'!$D$11:$I$11,"")&lt;6,COUNTA('Cage 9'!$D$11:$I$11)&lt;&gt;'Cage 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</xm:sqref>
        </x14:conditionalFormatting>
        <x14:conditionalFormatting xmlns:xm="http://schemas.microsoft.com/office/excel/2006/main">
          <x14:cfRule type="expression" priority="1666" id="{6926AE05-F8F5-473F-A312-108F9C8686F8}">
            <xm:f>AND(COUNTIF('Cage 10'!$D$11:$I$11,"")&lt;6,COUNTA('Cage 10'!$D$11:$I$11)&lt;&gt;'Cage 10'!$I$8)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</xm:sqref>
        </x14:conditionalFormatting>
        <x14:conditionalFormatting xmlns:xm="http://schemas.microsoft.com/office/excel/2006/main">
          <x14:cfRule type="expression" priority="1665" id="{A3B09329-BE0B-4CEC-B3C1-8A2E84C84E63}">
            <xm:f>AND(COUNTIF('Cage 11'!$D$11:$I$11,"")&lt;6,COUNTA('Cage 11'!$D$11:$I$11)&lt;&gt;'Cage 11'!$I$8)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</xm:sqref>
        </x14:conditionalFormatting>
        <x14:conditionalFormatting xmlns:xm="http://schemas.microsoft.com/office/excel/2006/main">
          <x14:cfRule type="expression" priority="1664" id="{98863603-BEA1-403C-B6C1-DDF2CF2F1E38}">
            <xm:f>AND(COUNTIF('Cage 12'!$D$11:$I$11,"")&lt;6,COUNTA('Cage 12'!$D$11:$I$11)&lt;&gt;'Cage 12'!$I$8)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G15</xm:sqref>
        </x14:conditionalFormatting>
        <x14:conditionalFormatting xmlns:xm="http://schemas.microsoft.com/office/excel/2006/main">
          <x14:cfRule type="expression" priority="1663" id="{98A11B88-C341-4A41-8A40-4AD8C69C9F67}">
            <xm:f>AND(COUNTIF('Cage 13'!$D$11:$I$11,"")&lt;6,COUNTA('Cage 13'!$D$11:$I$11)&lt;&gt;'Cage 13'!$I$8)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G16</xm:sqref>
        </x14:conditionalFormatting>
        <x14:conditionalFormatting xmlns:xm="http://schemas.microsoft.com/office/excel/2006/main">
          <x14:cfRule type="expression" priority="1662" id="{F8B71E61-D778-4749-8F73-D06C470A92DC}">
            <xm:f>AND(COUNTIF('Cage 14'!$D$11:$I$11,"")&lt;6,COUNTA('Cage 14'!$D$11:$I$11)&lt;&gt;'Cage 14'!$I$8)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G17</xm:sqref>
        </x14:conditionalFormatting>
        <x14:conditionalFormatting xmlns:xm="http://schemas.microsoft.com/office/excel/2006/main">
          <x14:cfRule type="expression" priority="1661" id="{84DCFA8C-391E-4CBE-9912-4D0E5459B2A4}">
            <xm:f>AND(COUNTIF('Cage 15'!$D$11:$I$11,"")&lt;6,COUNTA('Cage 15'!$D$11:$I$11)&lt;&gt;'Cage 15'!$I$8)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expression" priority="1660" id="{2F2663C8-EE3E-4F67-A2F5-967E78DFC831}">
            <xm:f>AND(COUNTIF('Cage 16'!$D$11:$I$11,"")&lt;6,COUNTA('Cage 16'!$D$11:$I$11)&lt;&gt;'Cage 16'!$I$8)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expression" priority="1659" id="{89D5764C-6871-4560-AD7B-176FABA17E5C}">
            <xm:f>AND(COUNTIF('Cage 17'!$D$11:$I$11,"")&lt;6,COUNTA('Cage 17'!$D$11:$I$11)&lt;&gt;'Cage 17'!$I$8)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expression" priority="1658" id="{44932A64-A3EF-4E44-A670-94DC7EB9B706}">
            <xm:f>AND(COUNTIF('Cage 16'!$D$11:$I$11,"")&lt;6,COUNTA('Cage 16'!$D$11:$I$11)&lt;&gt;'Cage 16'!$I$8)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G21</xm:sqref>
        </x14:conditionalFormatting>
        <x14:conditionalFormatting xmlns:xm="http://schemas.microsoft.com/office/excel/2006/main">
          <x14:cfRule type="expression" priority="1657" id="{CD1B5EA8-19C1-47BA-AF6F-B9978FF9BD42}">
            <xm:f>AND(COUNTIF('Cage 19'!$D$11:$I$11,"")&lt;6,COUNTA('Cage 19'!$D$11:$I$11)&lt;&gt;'Cage 19'!$I$8)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expression" priority="1656" id="{E48D9989-A5C5-4EFD-8DD4-F4DBB4B1537A}">
            <xm:f>AND(COUNTIF('Cage 20'!$D$11:$I$11,"")&lt;6,COUNTA('Cage 20'!$D$11:$I$11)&lt;&gt;'Cage 20'!$I$8)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G23</xm:sqref>
        </x14:conditionalFormatting>
        <x14:conditionalFormatting xmlns:xm="http://schemas.microsoft.com/office/excel/2006/main">
          <x14:cfRule type="expression" priority="1655" id="{C89E40F6-3F9A-4332-A1F9-B7ADC2F11433}">
            <xm:f>AND(COUNTIF('Cage 21'!$D$11:$I$11,"")&lt;6,COUNTA('Cage 21'!$D$11:$I$11)&lt;&gt;'Cage 21'!$I$8)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G24</xm:sqref>
        </x14:conditionalFormatting>
        <x14:conditionalFormatting xmlns:xm="http://schemas.microsoft.com/office/excel/2006/main">
          <x14:cfRule type="expression" priority="1672" id="{9D6E8B6E-ECAE-45AE-8CD7-92F3D3472B65}">
            <xm:f>AND(COUNTIF('Cage 22'!$D$11:$I$11,"")&lt;6,COUNTA('Cage 22'!$D$11:$I$11)&lt;&gt;'Cage 22'!$I$8)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expression" priority="1654" id="{3B00C831-F91C-4634-8606-9A05C3BBFB6D}">
            <xm:f>AND(COUNTIF('Cage 23'!$D$11:$I$11,"")&lt;6,COUNTA('Cage 23'!$D$11:$I$11)&lt;&gt;'Cage 23'!$I$8)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G26</xm:sqref>
        </x14:conditionalFormatting>
        <x14:conditionalFormatting xmlns:xm="http://schemas.microsoft.com/office/excel/2006/main">
          <x14:cfRule type="expression" priority="1653" id="{A89376A6-36FD-4F5D-803A-59627BC8F8A7}">
            <xm:f>AND(COUNTIF('Cage 24'!$D$11:$I$11,"")&lt;6,COUNTA('Cage 24'!$D$11:$I$11)&lt;&gt;'Cage 24'!$I$8)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expression" priority="1652" id="{04B95761-185D-45ED-B511-2CE47519ABC3}">
            <xm:f>AND(COUNTIF('Cage 25'!$D$11:$I$11,"")&lt;6,COUNTA('Cage 25'!$D$11:$I$11)&lt;&gt;'Cage 25'!$I$8)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651" id="{AEF38C9A-10F5-470D-B7BE-C99B1522064B}">
            <xm:f>AND(COUNTIF('Cage 26'!$D$11:$I$11,"")&lt;6,COUNTA('Cage 26'!$D$11:$I$11)&lt;&gt;'Cage 26'!$I$8)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expression" priority="1650" id="{E1280F61-C53A-4DC8-A31E-255FF9A4B257}">
            <xm:f>AND(COUNTIF('Cage 27'!$D$11:$I$11,"")&lt;6,COUNTA('Cage 27'!$D$11:$I$11)&lt;&gt;'Cage 27'!$I$8)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649" id="{D3616317-5D26-4513-A3CC-5AE87FFD37E3}">
            <xm:f>AND(COUNTIF('Cage 28'!$D$11:$I$11,"")&lt;6,COUNTA('Cage 28'!$D$11:$I$11)&lt;&gt;'Cage 28'!$I$8)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expression" priority="1648" id="{E9C35CAB-6288-46A3-9D2F-CC36EA5CF800}">
            <xm:f>AND(COUNTIF('Cage 29'!$D$11:$I$11,"")&lt;6,COUNTA('Cage 29'!$D$11:$I$11)&lt;&gt;'Cage 29'!$I$8)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expression" priority="1647" id="{300A63B5-18F3-4D49-9320-0531E8F384B8}">
            <xm:f>AND(COUNTIF('Cage 30'!$D$11:$I$11,"")&lt;6,COUNTA('Cage 30'!$D$11:$I$11)&lt;&gt;'Cage 30'!$I$8)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1646" id="{38A67337-FFD3-488E-AFDF-06E132B4EC0C}">
            <xm:f>AND(COUNTIF('Cage 31'!$D$11:$I$11,"")&lt;6,COUNTA('Cage 31'!$D$11:$I$11)&lt;&gt;'Cage 31'!$I$8)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expression" priority="1645" id="{8C519BE3-A01A-494D-A847-6389FAECDC0F}">
            <xm:f>AND(COUNTIF('Cage 32'!$D$11:$I$11,"")&lt;6,COUNTA('Cage 32'!$D$11:$I$11)&lt;&gt;'Cage 32'!$I$8)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expression" priority="1644" id="{0F949B05-5312-44CF-8704-3D50CD4A1469}">
            <xm:f>AND(COUNTIF('Cage 33'!$D$11:$I$11,"")&lt;6,COUNTA('Cage 33'!$D$11:$I$11)&lt;&gt;'Cage 33'!$I$8)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expression" priority="1184" id="{80AD6792-F3B1-4266-9FBA-50BB163F3308}">
            <xm:f>AND(COUNTIF('Cage 34'!$D$11:$I$11,"")&lt;6,COUNTA('Cage 34'!$D$11:$I$11)&lt;&gt;'Cage 34'!$I$8)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expression" priority="1642" id="{796667D5-D75E-4133-AC57-BB34F2413698}">
            <xm:f>AND(COUNTIF('Cage 35'!$D$11:$I$11,"")&lt;6,COUNTA('Cage 35'!$D$11:$I$11)&lt;&gt;'Cage 35'!$I$8)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expression" priority="1815" id="{CB4CD777-2043-4D2A-BDF3-1E058F689BAD}">
            <xm:f>AND(COUNTIF('Cage 21'!$L$11:$Q$11,"")&lt;6,COUNTA('Cage 21'!$L$11:$Q$11)&lt;&gt;'Cage 21'!$Q$8)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G98</xm:sqref>
        </x14:conditionalFormatting>
        <x14:conditionalFormatting xmlns:xm="http://schemas.microsoft.com/office/excel/2006/main">
          <x14:cfRule type="expression" priority="210" id="{A35BC7BD-2CF8-4D45-9632-A2DECBF47531}">
            <xm:f>IF(OR('Cage 1'!$M$9="",'Cage 1'!$O$9="",'Cage 1'!$Q$9="",'Cage 1'!$O$8=""),"",'Cage 1'!$M$9+'Cage 1'!$O$9+'Cage 1'!$Q$9='Cage 1'!$O$8)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9" id="{12152CFE-4865-4C88-9E69-1EA6BA3056E9}">
            <xm:f>IF(OR('Cage 1'!$M$14="",'Cage 1'!$O$14="",COUNTA('Cage 1'!$L$13:$Q$13)=""),"",SUM('Cage 1'!$M$14,'Cage 1'!$O$14)=COUNTA('Cage 1'!$L$13:$Q$13))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C78:D78</xm:sqref>
        </x14:conditionalFormatting>
        <x14:conditionalFormatting xmlns:xm="http://schemas.microsoft.com/office/excel/2006/main">
          <x14:cfRule type="expression" priority="321" id="{E31E9E14-168F-4E0F-9E1C-B691F65FCF3B}">
            <xm:f>IF(OR('Cage 2'!$M$9="",'Cage 2'!$O$9="",'Cage 2'!$Q$9="",'Cage 2'!$O$8=""),"",'Cage 2'!$M$9+'Cage 2'!$O$9+'Cage 2'!$Q$9='Cage 2'!$O$8)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4" id="{5FBD90B4-A5B6-48C7-8216-F2C2860107DF}">
            <xm:f>IF(OR('Cage 2'!$M$14="",'Cage 2'!$O$14="",COUNTA('Cage 2'!$L$13:$Q$13)=""),"",SUM('Cage 2'!$M$14,'Cage 2'!$O$14)=COUNTA('Cage 2'!$L$13:$Q$13))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C79:D79</xm:sqref>
        </x14:conditionalFormatting>
        <x14:conditionalFormatting xmlns:xm="http://schemas.microsoft.com/office/excel/2006/main">
          <x14:cfRule type="expression" priority="320" id="{21A3F88C-3506-4D4D-8B5C-39364A7BC1DA}">
            <xm:f>IF(OR('Cage 3'!$M$9="",'Cage 3'!$O$9="",'Cage 3'!$Q$9="",'Cage 3'!$O$8=""),"",'Cage 3'!$M$9+'Cage 3'!$O$9+'Cage 3'!$Q$9='Cage 3'!$O$8)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3" id="{63185FBD-60E0-4A4D-9727-9BE8C32391B7}">
            <xm:f>IF(OR('Cage 3'!$M$14="",'Cage 3'!$O$14="",COUNTA('Cage 3'!$L$13:$Q$13)=""),"",SUM('Cage 3'!$M$14,'Cage 3'!$O$14)=COUNTA('Cage 3'!$L$13:$Q$13))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C80:D80</xm:sqref>
        </x14:conditionalFormatting>
        <x14:conditionalFormatting xmlns:xm="http://schemas.microsoft.com/office/excel/2006/main">
          <x14:cfRule type="expression" priority="319" id="{56AEAB9C-B8B3-43BA-B860-D9E6EAE70175}">
            <xm:f>IF(OR('Cage 4'!$M$9="",'Cage 4'!$O$9="",'Cage 4'!$Q$9="",'Cage 4'!$O$8=""),"",'Cage 4'!$M$9+'Cage 4'!$O$9+'Cage 4'!$Q$9='Cage 4'!$O$8)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31" id="{D8C0D7C1-22C2-4C40-9C9D-88EA5A5E9631}">
            <xm:f>IF(OR('Cage 4'!$M$14="",'Cage 4'!$O$14="",COUNTA('Cage 4'!$L$13:$Q$13)=""),"",SUM('Cage 4'!$M$14,'Cage 4'!$O$14)=COUNTA('Cage 4'!$L$13:$Q$13))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C81:D81</xm:sqref>
        </x14:conditionalFormatting>
        <x14:conditionalFormatting xmlns:xm="http://schemas.microsoft.com/office/excel/2006/main">
          <x14:cfRule type="expression" priority="318" id="{7C7AA671-734D-4BB6-8878-E609B9F20A49}">
            <xm:f>IF(OR('Cage 5'!$M$9="",'Cage 5'!$O$9="",'Cage 5'!$Q$9="",'Cage 5'!$O$8=""),"",'Cage 5'!$M$9+'Cage 5'!$O$9+'Cage 5'!$Q$9='Cage 5'!$O$8)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6" id="{C91C4C53-08B6-40FB-B171-4FC54E3556A4}">
            <xm:f>IF(OR('Cage 5'!$M$14="",'Cage 5'!$O$14="",COUNTA('Cage 5'!$L$13:$Q$13)=""),"",SUM('Cage 5'!$M$14,'Cage 5'!$O$14)=COUNTA('Cage 5'!$L$13:$Q$13))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C82:D82</xm:sqref>
        </x14:conditionalFormatting>
        <x14:conditionalFormatting xmlns:xm="http://schemas.microsoft.com/office/excel/2006/main">
          <x14:cfRule type="expression" priority="317" id="{5CC30B59-08EA-4ADD-96F5-AE92738985B3}">
            <xm:f>IF(OR('Cage 6'!$M$9="",'Cage 6'!$O$9="",'Cage 6'!$Q$9="",'Cage 6'!$O$8=""),"",'Cage 6'!$M$9+'Cage 6'!$O$9+'Cage 6'!$Q$9='Cage 6'!$O$8)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3" id="{47774DCD-04A8-4512-AA77-83D16B5F849B}">
            <xm:f>IF(OR('Cage 6'!$M$14="",'Cage 6'!$O$14="",COUNTA('Cage 6'!$L$13:$Q$13)=""),"",SUM('Cage 6'!$M$14,'Cage 6'!$O$14)=COUNTA('Cage 6'!$L$13:$Q$13))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C83:D83</xm:sqref>
        </x14:conditionalFormatting>
        <x14:conditionalFormatting xmlns:xm="http://schemas.microsoft.com/office/excel/2006/main">
          <x14:cfRule type="expression" priority="316" id="{1E0B3CE6-5B7D-492A-83DC-D0076EBF3162}">
            <xm:f>IF(OR('Cage 7'!$M$9="",'Cage 7'!$O$9="",'Cage 7'!$Q$9="",'Cage 7'!$O$8=""),"",'Cage 7'!$M$9+'Cage 7'!$O$9+'Cage 7'!$Q$9='Cage 7'!$O$8)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7" id="{CDF5BBE0-74CB-4583-BC2D-642A264A0CAA}">
            <xm:f>IF(OR('Cage 7'!$M$14="",'Cage 7'!$O$14="",COUNTA('Cage 7'!$L$13:$Q$13)=""),"",SUM('Cage 7'!$M$14,'Cage 7'!$O$14)=COUNTA('Cage 7'!$L$13:$Q$13))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C84:D84</xm:sqref>
        </x14:conditionalFormatting>
        <x14:conditionalFormatting xmlns:xm="http://schemas.microsoft.com/office/excel/2006/main">
          <x14:cfRule type="expression" priority="315" id="{7CC24444-F604-4071-B85D-93BB3E1B052A}">
            <xm:f>IF(OR('Cage 8'!$M$9="",'Cage 8'!$O$9="",'Cage 8'!$Q$9="",'Cage 8'!$O$8=""),"",'Cage 8'!$M$9+'Cage 8'!$O$9+'Cage 8'!$Q$9='Cage 8'!$O$8)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2" id="{5F927A77-7CBC-4F1B-9376-EABB5FDC3E15}">
            <xm:f>IF(OR('Cage 8'!$M$14="",'Cage 8'!$O$14="",COUNTA('Cage 8'!$L$13:$Q$13)=""),"",SUM('Cage 8'!$M$14,'Cage 8'!$O$14)=COUNTA('Cage 8'!$L$13:$Q$13))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C85:D85</xm:sqref>
        </x14:conditionalFormatting>
        <x14:conditionalFormatting xmlns:xm="http://schemas.microsoft.com/office/excel/2006/main">
          <x14:cfRule type="expression" priority="314" id="{03429035-F4B0-4D22-8804-F2F83F12819A}">
            <xm:f>IF(OR('Cage 9'!$M$9="",'Cage 9'!$O$9="",'Cage 9'!$Q$9="",'Cage 9'!$O$8=""),"",'Cage 9'!$M$9+'Cage 9'!$O$9+'Cage 9'!$Q$9='Cage 9'!$O$8)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8" id="{105641EE-F4D9-4125-9497-3A68820EF36F}">
            <xm:f>IF(OR('Cage 9'!$M$14="",'Cage 9'!$O$14="",COUNTA('Cage 9'!$L$13:$Q$13)=""),"",SUM('Cage 9'!$M$14,'Cage 9'!$O$14)=COUNTA('Cage 9'!$L$13:$Q$13))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C86:D86</xm:sqref>
        </x14:conditionalFormatting>
        <x14:conditionalFormatting xmlns:xm="http://schemas.microsoft.com/office/excel/2006/main">
          <x14:cfRule type="expression" priority="312" id="{C49BB705-7EE7-4168-BA0C-BA5307F6219A}">
            <xm:f>IF(OR('Cage 11'!$M$9="",'Cage 11'!$O$9="",'Cage 11'!$Q$9="",'Cage 11'!$O$8=""),"",'Cage 11'!$M$9+'Cage 11'!$O$9+'Cage 11'!$Q$9='Cage 11'!$O$8)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0" id="{4AFFAC21-B39A-46BC-A0B0-A3BC595C3406}">
            <xm:f>IF(OR('Cage 11'!$M$14="",'Cage 11'!$O$14="",COUNTA('Cage 11'!$L$13:$Q$13)=""),"",SUM('Cage 11'!$M$14,'Cage 11'!$O$14)=COUNTA('Cage 11'!$L$13:$Q$13))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C88:D88</xm:sqref>
        </x14:conditionalFormatting>
        <x14:conditionalFormatting xmlns:xm="http://schemas.microsoft.com/office/excel/2006/main">
          <x14:cfRule type="expression" priority="311" id="{A248A5B1-4730-4B40-B4F8-95B0B553E5C1}">
            <xm:f>IF(OR('Cage 12'!$M$9="",'Cage 12'!$O$9="",'Cage 12'!$Q$9="",'Cage 12'!$O$8=""),"",'Cage 12'!$M$9+'Cage 12'!$O$9+'Cage 12'!$Q$9='Cage 12'!$O$8)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9" id="{DE821CEA-DC45-48B9-8318-9855CA50C75A}">
            <xm:f>IF(OR('Cage 12'!$M$14="",'Cage 12'!$O$14="",COUNTA('Cage 12'!$L$13:$Q$13)=""),"",SUM('Cage 12'!$M$14,'Cage 12'!$O$14)=COUNTA('Cage 12'!$L$13:$Q$13))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C89:D89</xm:sqref>
        </x14:conditionalFormatting>
        <x14:conditionalFormatting xmlns:xm="http://schemas.microsoft.com/office/excel/2006/main">
          <x14:cfRule type="expression" priority="310" id="{48CEA4C1-9F31-497E-8201-59FE041B0802}">
            <xm:f>IF(OR('Cage 13'!$M$9="",'Cage 13'!$O$9="",'Cage 13'!$Q$9="",'Cage 13'!$O$8=""),"",'Cage 13'!$M$9+'Cage 13'!$O$9+'Cage 13'!$Q$9='Cage 13'!$O$8)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8" id="{87A5EE1E-8EAB-422A-8FFE-8637AD457D37}">
            <xm:f>IF(OR('Cage 13'!$M$14="",'Cage 13'!$O$14="",COUNTA('Cage 13'!$L$13:$Q$13)=""),"",SUM('Cage 13'!$M$14,'Cage 13'!$O$14)=COUNTA('Cage 13'!$L$13:$Q$13))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C90:D90</xm:sqref>
        </x14:conditionalFormatting>
        <x14:conditionalFormatting xmlns:xm="http://schemas.microsoft.com/office/excel/2006/main">
          <x14:cfRule type="expression" priority="309" id="{E0A387DD-7B82-4432-ADF6-5E1E8411EB27}">
            <xm:f>IF(OR('Cage 14'!$M$14="",'Cage 14'!$O$14="",COUNTA('Cage 14'!$L$13:$Q$13)=""),"",SUM('Cage 14'!$M$14,'Cage 14'!$O$14)=COUNTA('Cage 14'!$L$13:$Q$13))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17" id="{3931EE36-0D43-4A82-8B2B-92B0394ED013}">
            <xm:f>IF(OR('Cage 14'!$M$9="",'Cage 14'!$O$9="",'Cage 14'!$Q$9="",'Cage 14'!$O$8=""),"",'Cage 14'!$M$9+'Cage 14'!$O$9+'Cage 14'!$Q$9='Cage 14'!$O$8)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C91:D91</xm:sqref>
        </x14:conditionalFormatting>
        <x14:conditionalFormatting xmlns:xm="http://schemas.microsoft.com/office/excel/2006/main">
          <x14:cfRule type="expression" priority="308" id="{4617E442-4AAF-4BFB-B5DC-3FE60112CA70}">
            <xm:f>IF(OR('Cage 15'!$M$9="",'Cage 15'!$O$9="",'Cage 15'!$Q$9="",'Cage 15'!$O$8=""),"",'Cage 15'!$M$9+'Cage 15'!$O$9+'Cage 15'!$Q$9='Cage 15'!$O$8)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35" id="{50F7BFED-F889-43A4-B44D-93FFC27E1DA7}">
            <xm:f>IF(OR('Cage 15'!$M$14="",'Cage 15'!$O$14="",COUNTA('Cage 15'!$L$13:$Q$13)=""),"",SUM('Cage 15'!$M$14,'Cage 15'!$O$14)=COUNTA('Cage 15'!$L$13:$Q$13))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C92:D92</xm:sqref>
        </x14:conditionalFormatting>
        <x14:conditionalFormatting xmlns:xm="http://schemas.microsoft.com/office/excel/2006/main">
          <x14:cfRule type="expression" priority="307" id="{1E16D610-0E6E-40C3-9B01-FC6E4631B3AD}">
            <xm:f>IF(OR('Cage 16'!$M$9="",'Cage 16'!$O$9="",'Cage 16'!$Q$9="",'Cage 16'!$O$8=""),"",'Cage 16'!$M$9+'Cage 16'!$O$9+'Cage 16'!$Q$9='Cage 16'!$O$8)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6" id="{1BD980B6-2EAA-44DE-AE6B-8E157A0FC1A0}">
            <xm:f>IF(OR('Cage 16'!$M$14="",'Cage 16'!$O$14="",COUNTA('Cage 16'!$L$13:$Q$13)=""),"",SUM('Cage 16'!$M$14,'Cage 16'!$O$14)=COUNTA('Cage 16'!$L$13:$Q$13))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C93:D93</xm:sqref>
        </x14:conditionalFormatting>
        <x14:conditionalFormatting xmlns:xm="http://schemas.microsoft.com/office/excel/2006/main">
          <x14:cfRule type="expression" priority="306" id="{F37D5EC0-A491-4785-AD89-5F3FA9E8E241}">
            <xm:f>IF(OR('Cage 17'!$M$9="",'Cage 17'!$O$9="",'Cage 17'!$Q$9="",'Cage 17'!$O$8=""),"",'Cage 17'!$M$9+'Cage 17'!$O$9+'Cage 17'!$Q$9='Cage 17'!$O$8)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30" id="{69104671-52F0-4B55-B2E5-88E01A47832A}">
            <xm:f>IF(OR('Cage 17'!$M$14="",'Cage 17'!$O$14="",COUNTA('Cage 17'!$L$13:$Q$13)=""),"",SUM('Cage 17'!$M$14,'Cage 17'!$O$14)=COUNTA('Cage 17'!$L$13:$Q$13))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C94:D94</xm:sqref>
        </x14:conditionalFormatting>
        <x14:conditionalFormatting xmlns:xm="http://schemas.microsoft.com/office/excel/2006/main">
          <x14:cfRule type="expression" priority="305" id="{D33550D3-5C86-46C9-AE0C-6762671C38C9}">
            <xm:f>IF(OR('Cage 18'!$M$9="",'Cage 18'!$O$9="",'Cage 18'!$Q$9="",'Cage 18'!$O$8=""),"",'Cage 18'!$M$9+'Cage 18'!$O$9+'Cage 18'!$Q$9='Cage 18'!$O$8)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5" id="{FA317EA2-5A0B-4255-8C49-C9B76CDFAD33}">
            <xm:f>IF(OR('Cage 18'!$M$14="",'Cage 18'!$O$14="",COUNTA('Cage 18'!$L$13:$Q$13)=""),"",SUM('Cage 18'!$M$14,'Cage 18'!$O$14)=COUNTA('Cage 18'!$L$13:$Q$13))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C95:D95</xm:sqref>
        </x14:conditionalFormatting>
        <x14:conditionalFormatting xmlns:xm="http://schemas.microsoft.com/office/excel/2006/main">
          <x14:cfRule type="expression" priority="303" id="{E927C67A-1C1A-429B-A83D-42D75CE6CF91}">
            <xm:f>IF(OR('Cage 20'!$M$9="",'Cage 20'!$O$9="",'Cage 20'!$Q$9="",'Cage 20'!$O$8=""),"",'Cage 20'!$M$9+'Cage 20'!$O$9+'Cage 20'!$Q$9='Cage 20'!$O$8)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3" id="{4FD9FBA8-F120-44DB-9411-1276E99CDC3C}">
            <xm:f>IF(OR('Cage 20'!$M$14="",'Cage 20'!$O$14="",COUNTA('Cage 20'!$L$13:$Q$13)=""),"",SUM('Cage 20'!$M$14,'Cage 20'!$O$14)=COUNTA('Cage 20'!$L$13:$Q$13))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C97:D97</xm:sqref>
        </x14:conditionalFormatting>
        <x14:conditionalFormatting xmlns:xm="http://schemas.microsoft.com/office/excel/2006/main">
          <x14:cfRule type="expression" priority="302" id="{450A98D9-5A77-4CC5-B961-BBA685685E16}">
            <xm:f>IF(OR('Cage 21'!$M$9="",'Cage 21'!$O$9="",'Cage 21'!$Q$9="",'Cage 21'!$O$8=""),"",'Cage 21'!$M$9+'Cage 21'!$O$9+'Cage 21'!$Q$9='Cage 21'!$O$8)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2" id="{97361458-E1A0-44BA-8FB5-6020C5BEE8C5}">
            <xm:f>IF(OR('Cage 21'!$M$14="",'Cage 21'!$O$14="",COUNTA('Cage 21'!$L$13:$Q$13)=""),"",SUM('Cage 21'!$M$14,'Cage 21'!$O$14)=COUNTA('Cage 21'!$L$13:$Q$13))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C98:D98</xm:sqref>
        </x14:conditionalFormatting>
        <x14:conditionalFormatting xmlns:xm="http://schemas.microsoft.com/office/excel/2006/main">
          <x14:cfRule type="expression" priority="301" id="{B2A909F3-9862-4D8B-AD3A-CFFE0213959C}">
            <xm:f>IF(OR('Cage 22'!$M$9="",'Cage 22'!$O$9="",'Cage 22'!$Q$9="",'Cage 20'!$O$8=""),"",'Cage 22'!$M$9+'Cage 22'!$O$9+'Cage 22'!$Q$9='Cage 22'!$O$8)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1" id="{0309044A-E81E-4C4A-B5E0-3F3E9437209E}">
            <xm:f>IF(OR('Cage 22'!$M$14="",'Cage 22'!$O$14="",COUNTA('Cage 22'!$L$13:$Q$13)=""),"",SUM('Cage 22'!$M$14,'Cage 22'!$O$14)=COUNTA('Cage 22'!$L$13:$Q$13))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C99:D99</xm:sqref>
        </x14:conditionalFormatting>
        <x14:conditionalFormatting xmlns:xm="http://schemas.microsoft.com/office/excel/2006/main">
          <x14:cfRule type="expression" priority="300" id="{FEB0BF21-4E77-44E3-A58F-EF0DACAA9332}">
            <xm:f>IF(OR('Cage 23'!$M$9="",'Cage 23'!$O$9="",'Cage 23'!$Q$9="",'Cage 23'!$O$8=""),"",'Cage 23'!$M$9+'Cage 23'!$O$9+'Cage 23'!$Q$9='Cage 23'!$O$8)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34" id="{5C9955C2-FE14-4E9A-86BD-AE76B844D374}">
            <xm:f>IF(OR('Cage 23'!$M$14="",'Cage 23'!$O$14="",COUNTA('Cage 23'!$L$13:$Q$13)=""),"",SUM('Cage 23'!$M$14,'Cage 23'!$O$14)=COUNTA('Cage 23'!$L$13:$Q$13))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C100:D100</xm:sqref>
        </x14:conditionalFormatting>
        <x14:conditionalFormatting xmlns:xm="http://schemas.microsoft.com/office/excel/2006/main">
          <x14:cfRule type="expression" priority="299" id="{FBC2EAB0-3980-4917-B0C6-3B3E151CDA72}">
            <xm:f>IF(OR('Cage 24'!$M$9="",'Cage 24'!$O$9="",'Cage 24'!$Q$9="",'Cage 24'!$O$8=""),"",'Cage 24'!$M$9+'Cage 24'!$O$9+'Cage 24'!$Q$9='Cage 24'!$O$8)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9" id="{570D4785-88EF-4606-A6E7-07BD2C721AF9}">
            <xm:f>IF(OR('Cage 24'!$M$14="",'Cage 24'!$O$14="",COUNTA('Cage 24'!$L$13:$Q$13)=""),"",SUM('Cage 24'!$M$14,'Cage 24'!$O$14)=COUNTA('Cage 24'!$L$13:$Q$13))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C101:D101</xm:sqref>
        </x14:conditionalFormatting>
        <x14:conditionalFormatting xmlns:xm="http://schemas.microsoft.com/office/excel/2006/main">
          <x14:cfRule type="expression" priority="298" id="{06F85E17-EA9E-4951-8889-B7512D70D84B}">
            <xm:f>IF(OR('Cage 25'!$M$9="",'Cage 25'!$O$9="",'Cage 25'!$Q$9="",'Cage 25'!$O$8=""),"",'Cage 25'!$M$9+'Cage 25'!$O$9+'Cage 25'!$Q$9='Cage 25'!$O$8)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0" id="{A6B845E8-0B5C-46FC-A55F-659B43453180}">
            <xm:f>IF(OR('Cage 25'!$M$14="",'Cage 25'!$O$14="",COUNTA('Cage 25'!$L$13:$Q$13)=""),"",SUM('Cage 25'!$M$14,'Cage 25'!$O$14)=COUNTA('Cage 25'!$L$13:$Q$13))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C102:D102</xm:sqref>
        </x14:conditionalFormatting>
        <x14:conditionalFormatting xmlns:xm="http://schemas.microsoft.com/office/excel/2006/main">
          <x14:cfRule type="expression" priority="297" id="{1F4D0AFE-5DF3-431E-9BC6-46AC27D92B5B}">
            <xm:f>IF(OR('Cage 26'!$M$9="",'Cage 26'!$O$9="",'Cage 26'!$Q$9="",'Cage 26'!$O$8=""),"",'Cage 26'!$M$9+'Cage 26'!$O$9+'Cage 26'!$Q$9='Cage 26'!$O$8)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9" id="{1854971F-5620-40D7-B732-11C50490B279}">
            <xm:f>IF(OR('Cage 26'!$M$14="",'Cage 26'!$O$14="",COUNTA('Cage 26'!$L$13:$Q$13)=""),"",SUM('Cage 26'!$M$14,'Cage 26'!$O$14)=COUNTA('Cage 26'!$L$13:$Q$13))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C103:D103</xm:sqref>
        </x14:conditionalFormatting>
        <x14:conditionalFormatting xmlns:xm="http://schemas.microsoft.com/office/excel/2006/main">
          <x14:cfRule type="expression" priority="296" id="{EF2AB34E-267C-48F3-8FDC-8B7C834DEB9E}">
            <xm:f>IF(OR('Cage 27'!$M$9="",'Cage 27'!$O$9="",'Cage 27'!$Q$9="",'Cage 27'!$O$8=""),"",'Cage 27'!$M$9+'Cage 27'!$O$9+'Cage 27'!$Q$9='Cage 27'!$O$8)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32" id="{2FED38C8-F7CE-4B26-909F-31EA18479F3D}">
            <xm:f>IF(OR('Cage 27'!$M$14="",'Cage 27'!$O$14="",COUNTA('Cage 27'!$L$13:$Q$13)=""),"",SUM('Cage 27'!$M$14,'Cage 27'!$O$14)=COUNTA('Cage 27'!$L$13:$Q$13))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C104:D104</xm:sqref>
        </x14:conditionalFormatting>
        <x14:conditionalFormatting xmlns:xm="http://schemas.microsoft.com/office/excel/2006/main">
          <x14:cfRule type="expression" priority="295" id="{C6C24914-EE94-4FFB-A25B-C981872B392F}">
            <xm:f>IF(OR('Cage 28'!$M$9="",'Cage 28'!$O$9="",'Cage 28'!$Q$9="",'Cage 28'!$O$8=""),"",'Cage 28'!$M$9+'Cage 28'!$O$9+'Cage 28'!$Q$9='Cage 28'!$O$8)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8" id="{984CB4A3-AED6-43F8-A38A-8360457112AB}">
            <xm:f>IF(OR('Cage 28'!$M$14="",'Cage 28'!$O$14="",COUNTA('Cage 28'!$L$13:$Q$13)=""),"",SUM('Cage 28'!$M$14,'Cage 28'!$O$14)=COUNTA('Cage 28'!$L$13:$Q$13))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C105:D105</xm:sqref>
        </x14:conditionalFormatting>
        <x14:conditionalFormatting xmlns:xm="http://schemas.microsoft.com/office/excel/2006/main">
          <x14:cfRule type="expression" priority="294" id="{944AA86B-4A84-4CAF-90C7-1A9F68AA6A7A}">
            <xm:f>IF(OR('Cage 29'!$M$9="",'Cage 29'!$O$9="",'Cage 29'!$Q$9="",'Cage 29'!$O$8=""),"",'Cage 29'!$M$9+'Cage 29'!$O$9+'Cage 29'!$Q$9='Cage 29'!$O$8)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7" id="{3A4A9228-DFA6-4B32-B0F0-88088494DBB3}">
            <xm:f>IF(OR('Cage 29'!$M$14="",'Cage 29'!$O$14="",COUNTA('Cage 29'!$L$13:$Q$13)=""),"",SUM('Cage 29'!$M$14,'Cage 29'!$O$14)=COUNTA('Cage 29'!$L$13:$Q$13))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C106:D106</xm:sqref>
        </x14:conditionalFormatting>
        <x14:conditionalFormatting xmlns:xm="http://schemas.microsoft.com/office/excel/2006/main">
          <x14:cfRule type="expression" priority="293" id="{80C08F82-1BA9-48C8-8DEE-3B99071F1B2A}">
            <xm:f>IF(OR('Cage 30'!$M$9="",'Cage 30'!$O$9="",'Cage 30'!$Q$9="",'Cage 30'!$O$8=""),"",'Cage 30'!$M$9+'Cage 30'!$O$9+'Cage 30'!$Q$9='Cage 30'!$O$8)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6" id="{870D88AF-D196-4BF9-AEFE-7876A56D9395}">
            <xm:f>IF(OR('Cage 30'!$M$14="",'Cage 30'!$O$14="",COUNTA('Cage 30'!$L$13:$Q$13)=""),"",SUM('Cage 30'!$M$14,'Cage 30'!$O$14)=COUNTA('Cage 30'!$L$13:$Q$13))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C107:D107</xm:sqref>
        </x14:conditionalFormatting>
        <x14:conditionalFormatting xmlns:xm="http://schemas.microsoft.com/office/excel/2006/main">
          <x14:cfRule type="expression" priority="292" id="{4DDCF854-8BCA-4C18-8DB2-AE42DEEBB42F}">
            <xm:f>IF(OR('Cage 31'!$M$9="",'Cage 31'!$O$9="",'Cage 31'!$Q$9="",'Cage 31'!$O$8=""),"",'Cage 31'!$M$9+'Cage 31'!$O$9+'Cage 31'!$Q$9='Cage 31'!$O$8)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24" id="{6C72B7B7-D665-40DB-8EE7-D5520C3168DF}">
            <xm:f>IF(OR('Cage 31'!$M$14="",'Cage 31'!$O$14="",COUNTA('Cage 31'!$L$13:$Q$13)=""),"",SUM('Cage 31'!$M$14,'Cage 31'!$O$14)=COUNTA('Cage 31'!$L$13:$Q$13))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C108:D108</xm:sqref>
        </x14:conditionalFormatting>
        <x14:conditionalFormatting xmlns:xm="http://schemas.microsoft.com/office/excel/2006/main">
          <x14:cfRule type="expression" priority="172" id="{1FBCBF5B-F26B-48D6-A04B-FD348D65CA29}">
            <xm:f>IF(OR('Cage 32'!$M$9="",'Cage 32'!$O$9="",'Cage 32'!$Q$9="",'Cage 32'!$O$8=""),"",'Cage 32'!$M$9+'Cage 32'!$O$9+'Cage 32'!$Q$9='Cage 32'!$O$8)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291" id="{21E3A6FC-61D4-45CA-BA09-0521899D26A5}">
            <xm:f>IF(OR('Cage 32'!$M$14="",'Cage 32'!$O$14="",COUNTA('Cage 32'!$L$13:$Q$13)=""),"",SUM('Cage 32'!$M$14,'Cage 32'!$O$14)=COUNTA('Cage 32'!$L$13:$Q$13))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C109:D109</xm:sqref>
        </x14:conditionalFormatting>
        <x14:conditionalFormatting xmlns:xm="http://schemas.microsoft.com/office/excel/2006/main">
          <x14:cfRule type="expression" priority="290" id="{98D0FC7E-59B8-4B76-B378-8E445E5E9EEB}">
            <xm:f>IF(OR('Cage 33'!$M$9="",'Cage 33'!$O$9="",'Cage 33'!$Q$9="",'Cage 33'!$O$8=""),"",'Cage 33'!$M$9+'Cage 33'!$O$9+'Cage 33'!$Q$9='Cage 33'!$O$8)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5" id="{9DFEE6BE-ABAD-49D2-B3B8-4A92E440CA0E}">
            <xm:f>IF(OR('Cage 33'!$M$14="",'Cage 33'!$O$14="",COUNTA('Cage 33'!$L$13:$Q$13)=""),"",SUM('Cage 33'!$M$14,'Cage 33'!$O$14)=COUNTA('Cage 33'!$L$13:$Q$13))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C110:D110</xm:sqref>
        </x14:conditionalFormatting>
        <x14:conditionalFormatting xmlns:xm="http://schemas.microsoft.com/office/excel/2006/main">
          <x14:cfRule type="expression" priority="286" id="{30F5EC5E-4658-4C0F-9094-1E77427CFF48}">
            <xm:f>IF(OR('Cage 37'!$M$9="",'Cage 37'!$O$9="",'Cage 37'!$Q$9="",'Cage 37'!$O$8=""),"",'Cage 37'!$M$9+'Cage 37'!$O$9+'Cage 37'!$Q$9='Cage 37'!$O$8)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1" id="{BE785C58-6B6C-4B28-98D0-D50FAA467722}">
            <xm:f>IF(OR('Cage 37'!$M$14="",'Cage 37'!$O$14="",COUNTA('Cage 37'!$L$13:$Q$13)=""),"",SUM('Cage 37'!$M$14,'Cage 37'!$O$14)=COUNTA('Cage 37'!$L$13:$Q$13))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C114:D114</xm:sqref>
        </x14:conditionalFormatting>
        <x14:conditionalFormatting xmlns:xm="http://schemas.microsoft.com/office/excel/2006/main">
          <x14:cfRule type="expression" priority="209" id="{4DF3A678-2716-481B-A270-3EEEC2F51E30}">
            <xm:f>IF(OR('Cage 1'!$M$21="",'Cage 1'!$O$21="",'Cage 1'!$Q$21="",'Cage 1'!$O$20=""),"",'Cage 1'!$M$21+'Cage 1'!$GO$21+'Cage 1'!$Q$21='Cage 1'!$O$20)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8" id="{D3FEE9A1-A23E-412C-A2F9-EC0F27E7EB59}">
            <xm:f>IF(OR('Cage 1'!$M$26="",'Cage 1'!$O$26="",COUNTA('Cage 1'!$L$25:$Q$25)=""),"",SUM('Cage 1'!$M$26,'Cage 1'!$O$26)=COUNTA('Cage 1'!$L$25:$Q$25))</xm:f>
            <x14:dxf>
              <font>
                <b val="0"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C115:D115</xm:sqref>
        </x14:conditionalFormatting>
        <x14:conditionalFormatting xmlns:xm="http://schemas.microsoft.com/office/excel/2006/main">
          <x14:cfRule type="expression" priority="248" id="{80DD6871-7AF7-4A44-A047-C7B88695E39F}">
            <xm:f>IF(OR('Cage 2'!$M$21="",'Cage 2'!$O$21="",'Cage 2'!$Q$21="",'Cage 2'!$O$20=""),"",'Cage 2'!$M$21+'Cage 2'!$GO$21+'Cage 2'!$Q$21='Cage 2'!$O$20)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7" id="{4FEB5CB4-3412-474D-8895-8E08E77E6CB7}">
            <xm:f>IF(OR('Cage 2'!$M$26="",'Cage 2'!$O$26="",COUNTA('Cage 2'!$L$25:$Q$25)=""),"",SUM('Cage 2'!$M$26,'Cage 2'!$O$26)=COUNTA('Cage 2'!$L$25:$Q$25))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C116:D116</xm:sqref>
        </x14:conditionalFormatting>
        <x14:conditionalFormatting xmlns:xm="http://schemas.microsoft.com/office/excel/2006/main">
          <x14:cfRule type="expression" priority="247" id="{A392CF18-F5AE-4198-BED9-68746E6B2A3C}">
            <xm:f>IF(OR('Cage 3'!$M$21="",'Cage 3'!$O$21="",'Cage 3'!$Q$21="",'Cage 3'!$O$20=""),"",'Cage 3'!$M$21+'Cage 3'!$GO$21+'Cage 3'!$Q$21='Cage 3'!$O$20)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6" id="{D3F51436-A4F7-476D-8BB0-F886D42E339F}">
            <xm:f>IF(OR('Cage 3'!$M$26="",'Cage 3'!$O$26="",COUNTA('Cage 3'!$L$25:$Q$25)=""),"",SUM('Cage 3'!$M$26,'Cage 3'!$O$26)=COUNTA('Cage 3'!$L$25:$Q$25))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C117:D117</xm:sqref>
        </x14:conditionalFormatting>
        <x14:conditionalFormatting xmlns:xm="http://schemas.microsoft.com/office/excel/2006/main">
          <x14:cfRule type="expression" priority="246" id="{83A9A7CB-5299-4BDF-A6AE-102FB79C2D39}">
            <xm:f>IF(OR('Cage 4'!$M$21="",'Cage 4'!$O$21="",'Cage 4'!$Q$21="",'Cage 4'!$O$20=""),"",'Cage 4'!$M$21+'Cage 4'!$GO$21+'Cage 4'!$Q$21='Cage 4'!$O$20)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5" id="{261EF724-9986-4885-A85E-341A8FAFF248}">
            <xm:f>IF(OR('Cage 4'!$M$26="",'Cage 4'!$O$26="",COUNTA('Cage 4'!$L$25:$Q$25)=""),"",SUM('Cage 4'!$M$26,'Cage 4'!$O$26)=COUNTA('Cage 4'!$L$25:$Q$25))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C118:D118</xm:sqref>
        </x14:conditionalFormatting>
        <x14:conditionalFormatting xmlns:xm="http://schemas.microsoft.com/office/excel/2006/main">
          <x14:cfRule type="expression" priority="245" id="{24153785-CBAC-442D-B5A2-84C77C43E39E}">
            <xm:f>IF(OR('Cage 5'!$M$21="",'Cage 5'!$O$21="",'Cage 5'!$Q$21="",'Cage 5'!$O$20=""),"",'Cage 5'!$M$21+'Cage 5'!$GO$21+'Cage 5'!$Q$21='Cage 5'!$O$20)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4" id="{3301A430-B0D5-4C16-973B-93C4C62DDB19}">
            <xm:f>IF(OR('Cage 5'!$M$26="",'Cage 5'!$O$26="",COUNTA('Cage 5'!$L$25:$Q$25)=""),"",SUM('Cage 5'!$M$26,'Cage 5'!$O$26)=COUNTA('Cage 5'!$L$25:$Q$25))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C119:D119</xm:sqref>
        </x14:conditionalFormatting>
        <x14:conditionalFormatting xmlns:xm="http://schemas.microsoft.com/office/excel/2006/main">
          <x14:cfRule type="expression" priority="393" id="{2DCE7336-E190-42AA-B297-EE2E89661844}">
            <xm:f>IF(OR('Cage 6'!$M$21="",'Cage 6'!$O$21="",'Cage 6'!$Q$21="",'Cage 6'!$O$20=""),"",'Cage 6'!$M$21+'Cage 6'!$GO$21+'Cage 6'!$Q$21='Cage 6'!$O$20)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556" id="{706EE305-B656-4411-B412-F9AE1EEE5128}">
            <xm:f>IF(OR('Cage 6'!$M$26="",'Cage 6'!$O$26="",COUNTA('Cage 6'!$L$25:$Q$25)=""),"",SUM('Cage 6'!$M$26,'Cage 6'!$O$26)=COUNTA('Cage 6'!$L$25:$Q$25))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C120:D120</xm:sqref>
        </x14:conditionalFormatting>
        <x14:conditionalFormatting xmlns:xm="http://schemas.microsoft.com/office/excel/2006/main">
          <x14:cfRule type="expression" priority="392" id="{72EBA6DE-CEF8-49CE-B49C-C405CA5DA0B8}">
            <xm:f>IF(OR('Cage 7'!$M$21="",'Cage 7'!$O$21="",'Cage 7'!$Q$21="",'Cage 7'!$O$20=""),"",'Cage 7'!$M$21+'Cage 7'!$GO$21+'Cage 7'!$Q$21='Cage 7'!$O$20)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555" id="{3E4FB096-0D7F-48BF-A124-4875D85A5FBD}">
            <xm:f>IF(OR('Cage 7'!$M$26="",'Cage 7'!$O$26="",COUNTA('Cage 7'!$L$25:$Q$25)=""),"",SUM('Cage 7'!$M$26,'Cage 7'!$O$26)=COUNTA('Cage 7'!$L$25:$Q$25))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C121:D121</xm:sqref>
        </x14:conditionalFormatting>
        <x14:conditionalFormatting xmlns:xm="http://schemas.microsoft.com/office/excel/2006/main">
          <x14:cfRule type="expression" priority="242" id="{A3FE3886-5BB4-4F50-B062-BBEAA23B8BE3}">
            <xm:f>IF(OR('Cage 8'!$M$21="",'Cage 8'!$O$21="",'Cage 8'!$Q$21="",'Cage 8'!$O$20=""),"",'Cage 8'!$M$21+'Cage 8'!$GO$21+'Cage 8'!$Q$21='Cage 8'!$O$20)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1" id="{E550493E-588C-4A8C-8EB8-F5CCCA48AA3C}">
            <xm:f>IF(OR('Cage 8'!$M$26="",'Cage 8'!$O$26="",COUNTA('Cage 8'!$L$25:$Q$25)=""),"",SUM('Cage 8'!$M$26,'Cage 8'!$O$26)=COUNTA('Cage 8'!$L$25:$Q$25))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C122:D122</xm:sqref>
        </x14:conditionalFormatting>
        <x14:conditionalFormatting xmlns:xm="http://schemas.microsoft.com/office/excel/2006/main">
          <x14:cfRule type="expression" priority="241" id="{BE13C288-9F90-4FBA-86F8-5180369244C4}">
            <xm:f>IF(OR('Cage 9'!$M$21="",'Cage 9'!$O$21="",'Cage 9'!$Q$21="",'Cage 9'!$O$20=""),"",'Cage 9'!$M$21+'Cage 9'!$GO$21+'Cage 9'!$Q$21='Cage 9'!$O$20)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0" id="{1BCB7F70-6423-4716-8CD8-DBB2192B378E}">
            <xm:f>IF(OR('Cage 9'!$M$26="",'Cage 9'!$O$26="",COUNTA('Cage 9'!$L$25:$Q$25)=""),"",SUM('Cage 9'!$M$26,'Cage 9'!$O$26)=COUNTA('Cage 9'!$L$25:$Q$25))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C123:D123</xm:sqref>
        </x14:conditionalFormatting>
        <x14:conditionalFormatting xmlns:xm="http://schemas.microsoft.com/office/excel/2006/main">
          <x14:cfRule type="expression" priority="239" id="{E58EAC37-1906-429C-940C-6F427D42C8D7}">
            <xm:f>IF(OR('Cage 11'!$M$21="",'Cage 11'!$O$21="",'Cage 11'!$Q$21="",'Cage 11'!$O$20=""),"",'Cage 11'!$M$21+'Cage 11'!$GO$21+'Cage 11'!$Q$21='Cage 11'!$O$20)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9" id="{A4B00605-69D3-43F3-BB65-C7D108C07BC2}">
            <xm:f>IF(OR('Cage 11'!$M$26="",'Cage 11'!$O$26="",COUNTA('Cage 11'!$L$25:$Q$25)=""),"",SUM('Cage 11'!$M$26,'Cage 11'!$O$26)=COUNTA('Cage 11'!$L$25:$Q$25))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C125:D125</xm:sqref>
        </x14:conditionalFormatting>
        <x14:conditionalFormatting xmlns:xm="http://schemas.microsoft.com/office/excel/2006/main">
          <x14:cfRule type="expression" priority="238" id="{36529B75-7E3A-473B-9E10-F6BD122EE9EF}">
            <xm:f>IF(OR('Cage 12'!$M$21="",'Cage 12'!$O$21="",'Cage 12'!$Q$21="",'Cage 12'!$O$20=""),"",'Cage 12'!$M$21+'Cage 12'!$GO$21+'Cage 12'!$Q$21='Cage 12'!$O$20)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8" id="{28D28931-5B8F-422A-AEA5-669EC6DAF38D}">
            <xm:f>IF(OR('Cage 12'!$M$26="",'Cage 12'!$O$26="",COUNTA('Cage 12'!$L$25:$Q$25)=""),"",SUM('Cage 12'!$M$26,'Cage 12'!$O$26)=COUNTA('Cage 12'!$L$25:$Q$25))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C126:D126</xm:sqref>
        </x14:conditionalFormatting>
        <x14:conditionalFormatting xmlns:xm="http://schemas.microsoft.com/office/excel/2006/main">
          <x14:cfRule type="expression" priority="387" id="{1750A2D1-2BDC-4A8D-80AC-AF1D29ED9EC7}">
            <xm:f>IF(OR('Cage 13'!$M$26="",'Cage 13'!$O$26="",COUNTA('Cage 13'!$L$25:$Q$25)=""),"",SUM('Cage 13'!$M$26,'Cage 13'!$O$26)=COUNTA('Cage 13'!$L$25:$Q$25))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C127:D127</xm:sqref>
        </x14:conditionalFormatting>
        <x14:conditionalFormatting xmlns:xm="http://schemas.microsoft.com/office/excel/2006/main">
          <x14:cfRule type="expression" priority="236" id="{A47321F3-9DDD-45E9-8383-DE09E043E3F0}">
            <xm:f>IF(OR('Cage 14'!$M$21="",'Cage 14'!$O$21="",'Cage 14'!$Q$21="",'Cage 14'!$O$20=""),"",'Cage 14'!$M$21+'Cage 14'!$GO$21+'Cage 14'!$Q$21='Cage 14'!$O$20)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6" id="{D89E6693-5012-4DEA-B15B-94020C9F75EC}">
            <xm:f>IF(OR('Cage 14'!$M$26="",'Cage 14'!$O$26="",COUNTA('Cage 14'!$L$25:$Q$25)=""),"",SUM('Cage 14'!$M$26,'Cage 14'!$O$26)=COUNTA('Cage 14'!$L$25:$Q$25))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C128:D128</xm:sqref>
        </x14:conditionalFormatting>
        <x14:conditionalFormatting xmlns:xm="http://schemas.microsoft.com/office/excel/2006/main">
          <x14:cfRule type="expression" priority="235" id="{EC756CA6-E7FF-40CB-A262-40CA5AD7C481}">
            <xm:f>IF(OR('Cage 15'!$M$21="",'Cage 15'!$O$21="",'Cage 15'!$Q$21="",'Cage 15'!$O$20=""),"",'Cage 15'!$M$21+'Cage 15'!$GO$21+'Cage 15'!$Q$21='Cage 15'!$O$20)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5" id="{D8698E7E-BEAB-41C3-9ED4-93CAE1F31286}">
            <xm:f>IF(OR('Cage 15'!$M$26="",'Cage 15'!$O$26="",COUNTA('Cage 15'!$L$25:$Q$25)=""),"",SUM('Cage 15'!$M$26,'Cage 15'!$O$26)=COUNTA('Cage 15'!$L$25:$Q$25))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C129:D129</xm:sqref>
        </x14:conditionalFormatting>
        <x14:conditionalFormatting xmlns:xm="http://schemas.microsoft.com/office/excel/2006/main">
          <x14:cfRule type="expression" priority="234" id="{B3D9E915-55E7-4FE0-8EAC-F02A05516ED1}">
            <xm:f>IF(OR('Cage 16'!$M$21="",'Cage 16'!$O$21="",'Cage 16'!$Q$21="",'Cage 16'!$O$20=""),"",'Cage 16'!$M$21+'Cage 16'!$GO$21+'Cage 16'!$Q$21='Cage 16'!$O$20)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4" id="{BE36C997-D834-4A18-BDFA-3AFD7674DCF5}">
            <xm:f>IF(OR('Cage 16'!$M$26="",'Cage 16'!$O$26="",COUNTA('Cage 16'!$L$25:$Q$25)=""),"",SUM('Cage 16'!$M$26,'Cage 16'!$O$26)=COUNTA('Cage 16'!$L$25:$Q$25))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C130:D130</xm:sqref>
        </x14:conditionalFormatting>
        <x14:conditionalFormatting xmlns:xm="http://schemas.microsoft.com/office/excel/2006/main">
          <x14:cfRule type="expression" priority="233" id="{9C4C5D55-95C5-47F5-8258-6E4ED39C91A0}">
            <xm:f>IF(OR('Cage 17'!$M$21="",'Cage 17'!$O$21="",'Cage 17'!$Q$21="",'Cage 17'!$O$20=""),"",'Cage 17'!$M$21+'Cage 17'!$GO$21+'Cage 17'!$Q$21='Cage 17'!$O$20)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3" id="{9EA44E74-5649-4C41-B266-AA1C0BB7355A}">
            <xm:f>IF(OR('Cage 17'!$M$26="",'Cage 17'!$O$26="",COUNTA('Cage 17'!$L$25:$Q$25)=""),"",SUM('Cage 17'!$M$26,'Cage 17'!$O$26)=COUNTA('Cage 17'!$L$25:$Q$25))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C131:D131</xm:sqref>
        </x14:conditionalFormatting>
        <x14:conditionalFormatting xmlns:xm="http://schemas.microsoft.com/office/excel/2006/main">
          <x14:cfRule type="expression" priority="232" id="{DA3D04F6-0324-408E-A2EC-BA23F68B60F7}">
            <xm:f>IF(OR('Cage 18'!$M$21="",'Cage 18'!$O$21="",'Cage 18'!$Q$21="",'Cage 18'!$O$20=""),"",'Cage 18'!$M$21+'Cage 18'!$GO$21+'Cage 18'!$Q$21='Cage 18'!$O$20)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2" id="{756A1519-1146-498D-854F-9E16D5041CCD}">
            <xm:f>IF(OR('Cage 18'!$M$26="",'Cage 18'!$O$26="",COUNTA('Cage 18'!$L$25:$Q$25)=""),"",SUM('Cage 18'!$M$26,'Cage 18'!$O$26)=COUNTA('Cage 18'!$L$25:$Q$25))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C132:D132</xm:sqref>
        </x14:conditionalFormatting>
        <x14:conditionalFormatting xmlns:xm="http://schemas.microsoft.com/office/excel/2006/main">
          <x14:cfRule type="expression" priority="82" id="{22BF20C3-A5B5-4BDE-8972-ECA730F098E2}">
            <xm:f>IF(OR('Cage 19'!$M$21="",'Cage 19'!$O$21="",'Cage 19'!$Q$21="",'Cage 19'!$O$20=""),"",'Cage 19'!$M$21+'Cage 19'!$GO$21+'Cage 19'!$Q$21='Cage 19'!$O$20)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83" id="{DF8F5142-611C-45F6-9745-12D20879B4A6}">
            <xm:f>IF(OR('Cage 19'!$M$26="",'Cage 19'!$O$26="",COUNTA('Cage 19'!$L$25:$Q$25)=""),"",SUM('Cage 19'!$M$26,'Cage 19'!$O$26)=COUNTA('Cage 19'!$L$25:$Q$25))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C133:D133</xm:sqref>
        </x14:conditionalFormatting>
        <x14:conditionalFormatting xmlns:xm="http://schemas.microsoft.com/office/excel/2006/main">
          <x14:cfRule type="expression" priority="230" id="{20B70EC2-F442-496C-9E45-6895F0E25A45}">
            <xm:f>IF(OR('Cage 20'!$M$21="",'Cage 20'!$O$21="",'Cage 20'!$Q$21="",'Cage 20'!$O$20=""),"",'Cage 20'!$M$21+'Cage 20'!$GO$21+'Cage 20'!$Q$21='Cage 20'!$O$20)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80" id="{59E85C52-3BFD-48A1-B390-D12830D701F2}">
            <xm:f>IF(OR('Cage 20'!$M$26="",'Cage 20'!$O$26="",COUNTA('Cage 20'!$L$25:$Q$25)=""),"",SUM('Cage 20'!$M$26,'Cage 20'!$O$26)=COUNTA('Cage 20'!$L$25:$Q$25))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C134:D134</xm:sqref>
        </x14:conditionalFormatting>
        <x14:conditionalFormatting xmlns:xm="http://schemas.microsoft.com/office/excel/2006/main">
          <x14:cfRule type="expression" priority="229" id="{78876C66-532E-4E9D-A471-A08E0A567257}">
            <xm:f>IF(OR('Cage 21'!$M$21="",'Cage 21'!$O$21="",'Cage 21'!$Q$21="",'Cage 21'!$O$20=""),"",'Cage 21'!$M$21+'Cage 21'!$GO$21+'Cage 21'!$Q$21='Cage 21'!$O$20)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9" id="{90612F2A-CF4A-49FC-ACBE-2FF41E566DB0}">
            <xm:f>IF(OR('Cage 21'!$M$26="",'Cage 21'!$O$26="",COUNTA('Cage 21'!$L$25:$Q$25)=""),"",SUM('Cage 21'!$M$26,'Cage 21'!$O$26)=COUNTA('Cage 21'!$L$25:$Q$25))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C135:D135</xm:sqref>
        </x14:conditionalFormatting>
        <x14:conditionalFormatting xmlns:xm="http://schemas.microsoft.com/office/excel/2006/main">
          <x14:cfRule type="expression" priority="228" id="{BEB733B6-FDC5-4313-A4FF-8564F9521DA0}">
            <xm:f>IF(OR('Cage 22'!$M$21="",'Cage 22'!$O$21="",'Cage 22'!$Q$21="",'Cage 22'!$O$20=""),"",'Cage 22'!$M$21+'Cage 22'!$GO$21+'Cage 22'!$Q$21='Cage 22'!$O$20)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8" id="{6DA69171-46B6-4D85-8303-ABD9791B04DE}">
            <xm:f>IF(OR('Cage 22'!$M$26="",'Cage 22'!$O$26="",COUNTA('Cage 22'!$L$25:$Q$25)=""),"",SUM('Cage 22'!$M$26,'Cage 22'!$O$26)=COUNTA('Cage 22'!$L$25:$Q$25))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C136:D136</xm:sqref>
        </x14:conditionalFormatting>
        <x14:conditionalFormatting xmlns:xm="http://schemas.microsoft.com/office/excel/2006/main">
          <x14:cfRule type="expression" priority="227" id="{4A834291-4427-420F-A8E3-019EE9F58957}">
            <xm:f>IF(OR('Cage 23'!$M$21="",'Cage 23'!$O$21="",'Cage 23'!$Q$21="",'Cage 23'!$O$20=""),"",'Cage 23'!$M$21+'Cage 23'!$GO$21+'Cage 23'!$Q$21='Cage 23'!$O$20)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7" id="{DD9C8A31-A5E9-4521-A8FA-A30B3021FA3A}">
            <xm:f>IF(OR('Cage 23'!$M$26="",'Cage 23'!$O$26="",COUNTA('Cage 23'!$L$25:$Q$25)=""),"",SUM('Cage 23'!$M$26,'Cage 23'!$O$26)=COUNTA('Cage 23'!$L$25:$Q$25))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C137:D137</xm:sqref>
        </x14:conditionalFormatting>
        <x14:conditionalFormatting xmlns:xm="http://schemas.microsoft.com/office/excel/2006/main">
          <x14:cfRule type="expression" priority="226" id="{7535EAB7-9BAA-4F02-917A-5BB62487AED2}">
            <xm:f>IF(OR('Cage 24'!$M$21="",'Cage 24'!$O$21="",'Cage 24'!$Q$21="",'Cage 24'!$O$20=""),"",'Cage 24'!$M$21+'Cage 24'!$GO$21+'Cage 24'!$Q$21='Cage 24'!$O$20)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6" id="{748013FC-0A8F-40F8-9B77-E5EF3825682B}">
            <xm:f>IF(OR('Cage 24'!$M$26="",'Cage 24'!$O$26="",COUNTA('Cage 24'!$L$25:$Q$25)=""),"",SUM('Cage 24'!$M$26,'Cage 24'!$O$26)=COUNTA('Cage 24'!$L$25:$Q$25))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C138:D138</xm:sqref>
        </x14:conditionalFormatting>
        <x14:conditionalFormatting xmlns:xm="http://schemas.microsoft.com/office/excel/2006/main">
          <x14:cfRule type="expression" priority="225" id="{FE00EBAC-10C1-4A73-BA6E-CEFB661F17E8}">
            <xm:f>IF(OR('Cage 25'!$M$21="",'Cage 25'!$O$21="",'Cage 25'!$Q$21="",'Cage 25'!$O$20=""),"",'Cage 25'!$M$21+'Cage 25'!$GO$21+'Cage 25'!$Q$21='Cage 25'!$O$20)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5" id="{30A7BAAC-E2DD-4CB0-84AF-BEB5F1500E65}">
            <xm:f>IF(OR('Cage 25'!$M$26="",'Cage 25'!$O$26="",COUNTA('Cage 25'!$L$25:$Q$25)=""),"",SUM('Cage 25'!$M$26,'Cage 25'!$O$26)=COUNTA('Cage 25'!$L$25:$Q$25))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C139:D139</xm:sqref>
        </x14:conditionalFormatting>
        <x14:conditionalFormatting xmlns:xm="http://schemas.microsoft.com/office/excel/2006/main">
          <x14:cfRule type="expression" priority="224" id="{67749318-CE15-4291-9817-B70531D3F5BD}">
            <xm:f>IF(OR('Cage 26'!$M$21="",'Cage 26'!$O$21="",'Cage 26'!$Q$21="",'Cage 26'!$O$20=""),"",'Cage 26'!$M$21+'Cage 26'!$GO$21+'Cage 26'!$Q$21='Cage 26'!$O$20)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4" id="{6187D1AB-8C04-4F91-A6D3-3BFCACB5794C}">
            <xm:f>IF(OR('Cage 26'!$M$26="",'Cage 26'!$O$26="",COUNTA('Cage 26'!$L$25:$Q$25)=""),"",SUM('Cage 26'!$M$26,'Cage 26'!$O$26)=COUNTA('Cage 26'!$L$25:$Q$25))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C140:D140</xm:sqref>
        </x14:conditionalFormatting>
        <x14:conditionalFormatting xmlns:xm="http://schemas.microsoft.com/office/excel/2006/main">
          <x14:cfRule type="expression" priority="223" id="{3EE4D542-5F31-4CB4-93E0-FFA38EF6E26F}">
            <xm:f>IF(OR('Cage 27'!$M$21="",'Cage 27'!$O$21="",'Cage 27'!$Q$21="",'Cage 27'!$O$20=""),"",'Cage 27'!$M$21+'Cage 27'!$GO$21+'Cage 27'!$Q$21='Cage 27'!$O$20)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98" id="{B650D8D4-521F-43AE-BAA1-29C3BC733B00}">
            <xm:f>IF(OR('Cage 27'!$M$26="",'Cage 27'!$O$26="",COUNTA('Cage 27'!$L$25:$Q$25)=""),"",SUM('Cage 27'!$M$26,'Cage 27'!$O$26)=COUNTA('Cage 27'!$L$25:$Q$25))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C141:D141</xm:sqref>
        </x14:conditionalFormatting>
        <x14:conditionalFormatting xmlns:xm="http://schemas.microsoft.com/office/excel/2006/main">
          <x14:cfRule type="expression" priority="222" id="{28A2E5A6-F128-4899-8382-C9B5B2659F1D}">
            <xm:f>IF(OR('Cage 28'!$M$21="",'Cage 28'!$O$21="",'Cage 28'!$Q$21="",'Cage 28'!$O$20=""),"",'Cage 28'!$M$21+'Cage 28'!$GO$21+'Cage 28'!$Q$21='Cage 28'!$O$20)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3" id="{1F7E164E-42CC-4F13-91FE-856ADC52F8CA}">
            <xm:f>IF(OR('Cage 28'!$M$26="",'Cage 28'!$O$26="",COUNTA('Cage 28'!$L$25:$Q$25)=""),"",SUM('Cage 28'!$M$26,'Cage 28'!$O$26)=COUNTA('Cage 28'!$L$25:$Q$25))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C142:D142</xm:sqref>
        </x14:conditionalFormatting>
        <x14:conditionalFormatting xmlns:xm="http://schemas.microsoft.com/office/excel/2006/main">
          <x14:cfRule type="expression" priority="362" id="{F222AEF6-EC7C-4FF8-B1FB-AD646AC4540E}">
            <xm:f>IF(OR('Cage 29'!$M$26="",'Cage 29'!$O$26="",COUNTA('Cage 29'!$L$25:$Q$25)=""),"",SUM('Cage 29'!$M$26,'Cage 29'!$O$26)=COUNTA('Cage 29'!$L$25:$Q$25))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533" id="{46ADCFA7-A37D-412A-B15B-97A73318A7F6}">
            <xm:f>IF(OR('Cage 29'!$M$21="",'Cage 29'!$O$21="",'Cage 29'!$Q$21="",'Cage 29'!$O$20=""),"",'Cage 29'!$M$21+'Cage 29'!$GO$21+'Cage 29'!$Q$21='Cage 29'!$O$20)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C143:D143</xm:sqref>
        </x14:conditionalFormatting>
        <x14:conditionalFormatting xmlns:xm="http://schemas.microsoft.com/office/excel/2006/main">
          <x14:cfRule type="expression" priority="220" id="{09569B59-FE26-4058-8EB6-87920B10DDF7}">
            <xm:f>IF(OR('Cage 30'!$M$21="",'Cage 30'!$O$21="",'Cage 30'!$Q$21="",'Cage 30'!$O$20=""),"",'Cage 30'!$M$21+'Cage 30'!$GO$21+'Cage 30'!$Q$21='Cage 30'!$O$20)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2" id="{28997085-E172-4932-9899-55E33814E1B7}">
            <xm:f>IF(OR('Cage 30'!$M$26="",'Cage 30'!$O$26="",COUNTA('Cage 30'!$L$25:$Q$25)=""),"",SUM('Cage 30'!$M$26,'Cage 30'!$O$26)=COUNTA('Cage 30'!$L$25:$Q$25))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C144:D144</xm:sqref>
        </x14:conditionalFormatting>
        <x14:conditionalFormatting xmlns:xm="http://schemas.microsoft.com/office/excel/2006/main">
          <x14:cfRule type="expression" priority="219" id="{ED9326B5-5D4F-4378-B59D-B92FC9DA528C}">
            <xm:f>IF(OR('Cage 31'!$M$21="",'Cage 31'!$O$21="",'Cage 31'!$Q$21="",'Cage 31'!$O$20=""),"",'Cage 31'!$M$21+'Cage 31'!$GO$21+'Cage 31'!$Q$21='Cage 31'!$O$20)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1" id="{7020BD21-7638-4D2F-8084-AD038339E346}">
            <xm:f>IF(OR('Cage 31'!$M$26="",'Cage 31'!$O$26="",COUNTA('Cage 31'!$L$25:$Q$25)=""),"",SUM('Cage 31'!$M$26,'Cage 31'!$O$26)=COUNTA('Cage 31'!$L$25:$Q$25))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C145:D145</xm:sqref>
        </x14:conditionalFormatting>
        <x14:conditionalFormatting xmlns:xm="http://schemas.microsoft.com/office/excel/2006/main">
          <x14:cfRule type="expression" priority="218" id="{AD8D14B9-FE82-49E8-AD03-71A568068AF4}">
            <xm:f>IF(OR('Cage 32'!$M$21="",'Cage 32'!$O$21="",'Cage 32'!$Q$21="",'Cage 32'!$O$20=""),"",'Cage 32'!$M$21+'Cage 32'!$GO$21+'Cage 32'!$Q$21='Cage 32'!$O$20)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70" id="{8B70D3FB-1BC4-41DA-8DD8-377D5617B6D0}">
            <xm:f>IF(OR('Cage 32'!$M$26="",'Cage 32'!$O$26="",COUNTA('Cage 32'!$L$25:$Q$25)=""),"",SUM('Cage 32'!$M$26,'Cage 32'!$O$26)=COUNTA('Cage 32'!$L$25:$Q$25))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C146:D146</xm:sqref>
        </x14:conditionalFormatting>
        <x14:conditionalFormatting xmlns:xm="http://schemas.microsoft.com/office/excel/2006/main">
          <x14:cfRule type="expression" priority="217" id="{B4110DFF-E91A-460C-A49F-51AFA2424C35}">
            <xm:f>IF(OR('Cage 33'!$M$21="",'Cage 33'!$O$21="",'Cage 33'!$Q$21="",'Cage 33'!$O$20=""),"",'Cage 33'!$M$21+'Cage 33'!$GO$21+'Cage 33'!$Q$21='Cage 33'!$O$20)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9" id="{35FFB146-F4CA-4C19-A16C-20DF8827D318}">
            <xm:f>IF(OR('Cage 33'!$M$26="",'Cage 33'!$O$26="",COUNTA('Cage 33'!$L$25:$Q$25)=""),"",SUM('Cage 33'!$M$26,'Cage 33'!$O$26)=COUNTA('Cage 33'!$L$25:$Q$25))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C147:D147</xm:sqref>
        </x14:conditionalFormatting>
        <x14:conditionalFormatting xmlns:xm="http://schemas.microsoft.com/office/excel/2006/main">
          <x14:cfRule type="expression" priority="213" id="{5BB2AE48-E900-4878-9E76-91FD6997849A}">
            <xm:f>IF(OR('Cage 37'!$M$21="",'Cage 37'!$O$21="",'Cage 37'!$Q$21="",'Cage 37'!$O$20=""),"",'Cage 37'!$M$21+'Cage 37'!$GO$21+'Cage 37'!$Q$21='Cage 37'!$O$20)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5" id="{C8398601-2F36-49F0-A74E-E1587C9299F0}">
            <xm:f>IF(OR('Cage 37'!$M$26="",'Cage 37'!$O$26="",COUNTA('Cage 37'!$L$25:$Q$25)=""),"",SUM('Cage 37'!$M$26,'Cage 37'!$O$26)=COUNTA('Cage 37'!$L$25:$Q$25))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C151:D151</xm:sqref>
        </x14:conditionalFormatting>
        <x14:conditionalFormatting xmlns:xm="http://schemas.microsoft.com/office/excel/2006/main">
          <x14:cfRule type="expression" priority="288" id="{15378931-AA59-40A7-8759-DBD7CB110394}">
            <xm:f>IF(OR('Cage 35'!$M$9="",'Cage 35'!$O$9="",'Cage 35'!$Q$9="",'Cage 35'!$O$8=""),"",'Cage 35'!$M$9+'Cage 35'!$O$9+'Cage 35'!$Q$9='Cage 35'!$O$8)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3" id="{0D49CEAC-2F5E-4F69-90CA-B03284732478}">
            <xm:f>IF(OR('Cage 35'!$M$14="",'Cage 35'!$O$14="",COUNTA('Cage 35'!$L$13:$Q$13)=""),"",SUM('Cage 35'!$M$14,'Cage 35'!$O$14)=COUNTA('Cage 35'!$L$13:$Q$13))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C112:D112</xm:sqref>
        </x14:conditionalFormatting>
        <x14:conditionalFormatting xmlns:xm="http://schemas.microsoft.com/office/excel/2006/main">
          <x14:cfRule type="expression" priority="215" id="{D3710D79-E1B8-4C98-8BFA-8D26C1D5A827}">
            <xm:f>IF(OR('Cage 35'!$M$21="",'Cage 35'!$O$21="",'Cage 35'!$Q$21="",'Cage 35'!$O$20=""),"",'Cage 35'!$M$21+'Cage 35'!$GO$21+'Cage 35'!$Q$21='Cage 35'!$O$20)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7" id="{034A57FF-F391-4953-9B09-3BCE42CCAFA4}">
            <xm:f>IF(OR('Cage 35'!$M$26="",'Cage 35'!$O$26="",COUNTA('Cage 35'!$L$25:$Q$25)=""),"",SUM('Cage 35'!$M$26,'Cage 35'!$O$26)=COUNTA('Cage 35'!$L$25:$Q$25))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C149:D149</xm:sqref>
        </x14:conditionalFormatting>
        <x14:conditionalFormatting xmlns:xm="http://schemas.microsoft.com/office/excel/2006/main">
          <x14:cfRule type="expression" priority="289" id="{58F2A4C0-682D-4F40-A4A5-2D678E9B75FF}">
            <xm:f>IF(OR('Cage 34'!$M$9="",'Cage 34'!$O$9="",'Cage 34'!$Q$9="",'Cage 34'!$O$8=""),"",'Cage 34'!$M$9+'Cage 34'!$O$9+'Cage 34'!$Q$9='Cage 34'!$O$8)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4" id="{564CB213-5DA9-411B-9024-F250B01940A2}">
            <xm:f>IF(OR('Cage 34'!$M$14="",'Cage 34'!$O$14="",COUNTA('Cage 34'!$L$13:$Q$13)=""),"",SUM('Cage 34'!$M$14,'Cage 34'!$O$14)=COUNTA('Cage 34'!$L$13:$Q$13))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C111:D111</xm:sqref>
        </x14:conditionalFormatting>
        <x14:conditionalFormatting xmlns:xm="http://schemas.microsoft.com/office/excel/2006/main">
          <x14:cfRule type="expression" priority="287" id="{B362D42C-C086-466D-9D29-98923125A673}">
            <xm:f>IF(OR('Cage 36'!$M$9="",'Cage 36'!$O$9="",'Cage 36'!$Q$9="",'Cage 36'!$O$8=""),"",'Cage 36'!$M$9+'Cage 36'!$O$9+'Cage 36'!$Q$9='Cage 36'!$O$8)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02" id="{69B532F3-D60F-47A7-90A8-13A2CBBFE86C}">
            <xm:f>IF(OR('Cage 36'!$M$14="",'Cage 36'!$O$14="",COUNTA('Cage 36'!$L$13:$Q$13)=""),"",SUM('Cage 36'!$M$14,'Cage 36'!$O$14)=COUNTA('Cage 36'!$L$13:$Q$13))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C113:D113</xm:sqref>
        </x14:conditionalFormatting>
        <x14:conditionalFormatting xmlns:xm="http://schemas.microsoft.com/office/excel/2006/main">
          <x14:cfRule type="expression" priority="216" id="{040A9E89-251C-4FD2-8AFE-EA7FDC4E2185}">
            <xm:f>IF(OR('Cage 34'!$M$21="",'Cage 34'!$O$21="",'Cage 34'!$Q$21="",'Cage 34'!$O$20=""),"",'Cage 34'!$M$21+'Cage 34'!$GO$21+'Cage 34'!$Q$21='Cage 34'!$O$20)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8" id="{148DA08C-0C59-49D0-9B45-1E845BE7044D}">
            <xm:f>IF(OR('Cage 34'!$M$26="",'Cage 34'!$O$26="",COUNTA('Cage 34'!$L$25:$Q$25)=""),"",SUM('Cage 34'!$M$26,'Cage 34'!$O$26)=COUNTA('Cage 34'!$L$25:$Q$25))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C148:D148</xm:sqref>
        </x14:conditionalFormatting>
        <x14:conditionalFormatting xmlns:xm="http://schemas.microsoft.com/office/excel/2006/main">
          <x14:cfRule type="expression" priority="366" id="{EF6DAA22-694D-4B5D-9BFB-7CECD2457279}">
            <xm:f>IF(OR('Cage 36'!$M$21="",'Cage 36'!$O$21="",'Cage 36'!$Q$21="",'Cage 36'!$O$20=""),"",'Cage 36'!$M$21+'Cage 36'!$GO$21+'Cage 36'!$Q$21='Cage 36'!$O$20)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526" id="{0BEACF77-9F53-445F-9FD9-1BA619959856}">
            <xm:f>IF(OR('Cage 36'!$M$26="",'Cage 36'!$O$26="",COUNTA('Cage 36'!$L$25:$Q$25)=""),"",SUM('Cage 36'!$M$26,'Cage 36'!$O$26)=COUNTA('Cage 36'!$L$25:$Q$25))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C150:D150</xm:sqref>
        </x14:conditionalFormatting>
        <x14:conditionalFormatting xmlns:xm="http://schemas.microsoft.com/office/excel/2006/main">
          <x14:cfRule type="expression" priority="212" id="{00000000-000E-0000-0200-00001A010000}">
            <xm:f>IF(OR('Cage 1'!$E$9="",'Cage 1'!$G$9="",'Cage 1'!$I$9="",'Cage 1'!$G$8=""),"",'Cage 1'!$E$9+'Cage 1'!$G$9+'Cage 1'!$I$9='Cage 1'!$G$8)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1" id="{9603964E-84E7-4097-B54B-9E3ECD05409C}">
            <xm:f>IF(OR('Cage 1'!$E$14="",'Cage 1'!$G$14="",COUNTA('Cage 1'!$D$13:$I$13)=""),"",SUM('Cage 1'!$E$14,'Cage 1'!$G$14)=COUNTA('Cage 1'!$D$13:$I$13))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C4:D4</xm:sqref>
        </x14:conditionalFormatting>
        <x14:conditionalFormatting xmlns:xm="http://schemas.microsoft.com/office/excel/2006/main">
          <x14:cfRule type="expression" priority="206" id="{00000000-000E-0000-0200-00001D010000}">
            <xm:f>IF(OR('Cage 4'!$E$9="",'Cage 4'!$G$9="",'Cage 4'!$I$9="",'Cage 4'!$G$8=""),"",'Cage 4'!$E$9+'Cage 4'!$G$9+'Cage 4'!$I$9='Cage 4'!$G$8)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5" id="{B6032E31-0974-458F-9563-8AF353C0FBBB}">
            <xm:f>IF(OR('Cage 4'!$E$14="",'Cage 4'!$G$14="",COUNTA('Cage 4'!$D$13:$I$13)=""),"",SUM('Cage 4'!$E$14,'Cage 4'!$G$14)=COUNTA('Cage 4'!$D$13:$I$13))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C7:D7</xm:sqref>
        </x14:conditionalFormatting>
        <x14:conditionalFormatting xmlns:xm="http://schemas.microsoft.com/office/excel/2006/main">
          <x14:cfRule type="expression" priority="258" id="{3B4EC8A8-C2A5-4356-BF39-1D646EC68A0B}">
            <xm:f>IF(OR('Cage 28'!$E$26="",'Cage 28'!$G$26="",COUNTA('Cage 28'!$D$25:$I$25)=""),"",SUM('Cage 28'!$E$26,'Cage 28'!$G$26)=COUNTA('Cage 28'!$D$25:$I$25))</xm:f>
            <x14:dxf>
              <font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5" id="{2CB8C92E-8BC2-4B2F-B7E8-8D79A6BF25A5}">
            <xm:f>IF(OR('Cage 28'!$E$21="",'Cage 28'!$G$21="",'Cage 28'!$I$21="",'Cage 28'!$G$20=""),"",'Cage 28'!$E$21+'Cage 28'!$G$21+'Cage 28'!$I$21='Cage 28'!$G$20)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C68:D68</xm:sqref>
        </x14:conditionalFormatting>
        <x14:conditionalFormatting xmlns:xm="http://schemas.microsoft.com/office/excel/2006/main">
          <x14:cfRule type="expression" priority="255" id="{1FF0BC51-725F-44E8-BF32-2A6FD6FA0966}">
            <xm:f>IF(OR('Cage 31'!$E$21="",'Cage 31'!$G$21="",'Cage 31'!$I$21="",'Cage 31'!$G$20=""),"",'Cage 31'!$E$21+'Cage 31'!$G$21+'Cage 31'!$I$21='Cage 31'!$G$20)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42" id="{65B650A9-7530-47CE-BBFB-2380AD682600}">
            <xm:f>IF(OR('Cage 31'!$E$26="",'Cage 31'!$G$26="",COUNTA('Cage 31'!$D$25:$I$25)=""),"",SUM('Cage 31'!$E$26,'Cage 31'!$G$26)=COUNTA('Cage 31'!$D$25:$I$25))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C71:D71</xm:sqref>
        </x14:conditionalFormatting>
        <x14:conditionalFormatting xmlns:xm="http://schemas.microsoft.com/office/excel/2006/main">
          <x14:cfRule type="expression" priority="200" id="{00000000-000E-0000-0200-000014010000}">
            <xm:f>IF(OR('Cage 10'!$E$9="",'Cage 10'!$G$9="",'Cage 10'!$I$9="",'Cage 10'!$G$8=""),"",'Cage 10'!$E$9+'Cage 10'!$G$9+'Cage 10'!$I$9='Cage 10'!$G$8)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9" id="{4FA1604D-CEC9-4CB5-A517-6A1CD80A9F2E}">
            <xm:f>IF(OR('Cage 10'!$E$14="",'Cage 10'!$G$14="",COUNTA('Cage 10'!$D$13:$I$13)=""),"",SUM('Cage 10'!$E$14,'Cage 10'!$G$14)=COUNTA('Cage 10'!$D$13:$I$13))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C13:D13</xm:sqref>
        </x14:conditionalFormatting>
        <x14:conditionalFormatting xmlns:xm="http://schemas.microsoft.com/office/excel/2006/main">
          <x14:cfRule type="expression" priority="325" id="{B15BA3DF-A77F-41FE-BA5D-A6C3CAAD920D}">
            <xm:f>IF(OR('Cage 34'!$E$9="",'Cage 34'!$G$9="",'Cage 34'!$I$9="",'Cage 34'!$G$8=""),"",'Cage 34'!$E$9+'Cage 34'!$G$9+'Cage 34'!$I$9='Cage 34'!$G$8)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76" id="{37420EF0-5A02-4D7F-941F-CCE0E16D22E5}">
            <xm:f>IF(OR('Cage 34'!$E$14="",'Cage 34'!$G$14="",COUNTA('Cage 34'!$D$13:$I$13)=""),"",SUM('Cage 34'!$E$14,'Cage 34'!$G$14)=COUNTA('Cage 34'!$D$13:$I$13))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C37:D37</xm:sqref>
        </x14:conditionalFormatting>
        <x14:conditionalFormatting xmlns:xm="http://schemas.microsoft.com/office/excel/2006/main">
          <x14:cfRule type="expression" priority="211" id="{1087E58E-6D25-4019-AB4D-140BDC2363EB}">
            <xm:f>IF(OR('Cage 1'!$E$26="",'Cage 1'!$G$26="",COUNTA('Cage 1'!$D$25:$I$25)=""),"",SUM('Cage 1'!$E$26,'Cage 1'!$G$26)=COUNTA('Cage 1'!$D$25:$I$25))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60" id="{5B34C70D-4002-4308-8927-DFC28F00D776}">
            <xm:f>IF(OR('Cage 1'!$E$21="",'Cage 1'!$G$21="",'Cage 1'!$I$21="",'Cage 1'!$G$20=""),"",'Cage 1'!$E$21+'Cage 1'!$G$21+'Cage 1'!$I$21='Cage 1'!$G$20)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C41:D41</xm:sqref>
        </x14:conditionalFormatting>
        <x14:conditionalFormatting xmlns:xm="http://schemas.microsoft.com/office/excel/2006/main">
          <x14:cfRule type="expression" priority="284" id="{809F37E9-A30E-4326-BA24-88AF9A0A4553}">
            <xm:f>IF(OR('Cage 2'!$E$21="",'Cage 2'!$G$21="",'Cage 2'!$I$21="",'Cage 2'!$G$20=""),"",'Cage 2'!$E$21+'Cage 2'!$G$21+'Cage 2'!$I$21='Cage 2'!$G$20)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71" id="{7B881437-8AF6-44CF-9FFA-EE509F9B557A}">
            <xm:f>IF(OR('Cage 2'!$E$26="",'Cage 2'!$G$26="",COUNTA('Cage 2'!$D$25:$I$25)=""),"",SUM('Cage 2'!$E$26,'Cage 2'!$G$26)=COUNTA('Cage 2'!$D$25:$I$25))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C42:D42</xm:sqref>
        </x14:conditionalFormatting>
        <x14:conditionalFormatting xmlns:xm="http://schemas.microsoft.com/office/excel/2006/main">
          <x14:cfRule type="expression" priority="283" id="{784FB740-465F-45DE-A715-D4334D5C49BF}">
            <xm:f>IF(OR('Cage 3'!$E$21="",'Cage 3'!$G$21="",'Cage 3'!$I$21="",'Cage 3'!$G$20=""),"",'Cage 3'!$E$21+'Cage 3'!$G$21+'Cage 3'!$I$21='Cage 3'!$G$20)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70" id="{EE9FF09F-9D6D-4843-87C1-6B4A302D1AF5}">
            <xm:f>IF(OR('Cage 3'!$E$26="",'Cage 3'!$G$26="",COUNTA('Cage 3'!$D$25:$I$25)=""),"",SUM('Cage 3'!$E$26,'Cage 3'!$G$26)=COUNTA('Cage 3'!$D$25:$I$25))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C43:D43</xm:sqref>
        </x14:conditionalFormatting>
        <x14:conditionalFormatting xmlns:xm="http://schemas.microsoft.com/office/excel/2006/main">
          <x14:cfRule type="expression" priority="282" id="{E6AB666C-C2B1-40CD-9021-44DC02F053AB}">
            <xm:f>IF(OR('Cage 4'!$E$21="",'Cage 4'!$G$21="",'Cage 4'!$I$21="",'Cage 4'!$G$20=""),"",'Cage 4'!$E$21+'Cage 4'!$G$21+'Cage 4'!$I$21='Cage 4'!$G$20)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9" id="{AA212B13-E7BB-4B93-83F9-848EA4CD6917}">
            <xm:f>IF(OR('Cage 4'!$E$26="",'Cage 4'!$G$26="",COUNTA('Cage 4'!$D$25:$I$25)=""),"",SUM('Cage 4'!$E$26,'Cage 4'!$G$26)=COUNTA('Cage 4'!$D$25:$I$25))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C44:D44</xm:sqref>
        </x14:conditionalFormatting>
        <x14:conditionalFormatting xmlns:xm="http://schemas.microsoft.com/office/excel/2006/main">
          <x14:cfRule type="expression" priority="281" id="{CCC86414-D18A-4939-AB79-9B2B67DF0D96}">
            <xm:f>IF(OR('Cage 5'!$E$21="",'Cage 5'!$G$21="",'Cage 5'!$I$21="",'Cage 5'!$G$20=""),"",'Cage 5'!$E$21+'Cage 5'!$G$21+'Cage 5'!$I$21='Cage 5'!$G$20)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8" id="{F123FC07-25F8-47B3-B800-82BEFE547D5E}">
            <xm:f>IF(OR('Cage 5'!$E$26="",'Cage 5'!$G$26="",COUNTA('Cage 5'!$D$25:$I$25)=""),"",SUM('Cage 5'!$E$26,'Cage 5'!$G$26)=COUNTA('Cage 5'!$D$25:$I$25))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C45:D45</xm:sqref>
        </x14:conditionalFormatting>
        <x14:conditionalFormatting xmlns:xm="http://schemas.microsoft.com/office/excel/2006/main">
          <x14:cfRule type="expression" priority="280" id="{332B26B1-F7A1-4396-9CC5-6113027A9454}">
            <xm:f>IF(OR('Cage 6'!$E$21="",'Cage 6'!$G$21="",'Cage 6'!$I$21="",'Cage 6'!$G$20=""),"",'Cage 6'!$E$21+'Cage 6'!$G$21+'Cage 6'!$I$21='Cage 6'!$G$20)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7" id="{80535A53-DE69-4B06-9042-4B9AB5DE6D4B}">
            <xm:f>IF(OR('Cage 6'!$E$26="",'Cage 6'!$G$26="",COUNTA('Cage 6'!$D$25:$I$25)=""),"",SUM('Cage 6'!$E$26,'Cage 6'!$G$26)=COUNTA('Cage 6'!$D$25:$I$25))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C46:D46</xm:sqref>
        </x14:conditionalFormatting>
        <x14:conditionalFormatting xmlns:xm="http://schemas.microsoft.com/office/excel/2006/main">
          <x14:cfRule type="expression" priority="279" id="{6C0EC0B1-0DDC-4B1E-B6D9-9581DC82D4A6}">
            <xm:f>IF(OR('Cage 7'!$E$21="",'Cage 7'!$G$21="",'Cage 7'!$I$21="",'Cage 7'!$G$20=""),"",'Cage 7'!$E$21+'Cage 7'!$G$21+'Cage 7'!$I$21='Cage 7'!$G$20)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6" id="{FB065AFC-3A3C-49D1-B60A-3036688CEE21}">
            <xm:f>IF(OR('Cage 7'!$E$26="",'Cage 7'!$G$26="",COUNTA('Cage 7'!$D$25:$I$25)=""),"",SUM('Cage 7'!$E$26,'Cage 7'!$G$26)=COUNTA('Cage 7'!$D$25:$I$25))</xm:f>
            <x14:dxf>
              <font>
                <b/>
                <i val="0"/>
              </font>
              <fill>
                <patternFill>
                  <bgColor theme="1"/>
                </patternFill>
              </fill>
            </x14:dxf>
          </x14:cfRule>
          <xm:sqref>C47:D47</xm:sqref>
        </x14:conditionalFormatting>
        <x14:conditionalFormatting xmlns:xm="http://schemas.microsoft.com/office/excel/2006/main">
          <x14:cfRule type="expression" priority="278" id="{CFE15C82-7896-4EE4-B2BD-C215EBC24C1C}">
            <xm:f>IF(OR('Cage 8'!$E$21="",'Cage 8'!$G$21="",'Cage 8'!$I$21="",'Cage 8'!$G$20=""),"",'Cage 8'!$E$21+'Cage 8'!$G$21+'Cage 8'!$I$21='Cage 8'!$G$20)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5" id="{27435F89-54AF-478E-B124-9C05FC94D8B2}">
            <xm:f>IF(OR('Cage 8'!$E$26="",'Cage 8'!$G$26="",COUNTA('Cage 8'!$D$25:$I$25)=""),"",SUM('Cage 8'!$E$26,'Cage 8'!$G$26)=COUNTA('Cage 8'!$D$25:$I$25))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C48:D48</xm:sqref>
        </x14:conditionalFormatting>
        <x14:conditionalFormatting xmlns:xm="http://schemas.microsoft.com/office/excel/2006/main">
          <x14:cfRule type="expression" priority="277" id="{FF424370-A0A1-42F0-B296-518CB1101102}">
            <xm:f>IF(OR('Cage 9'!$E$21="",'Cage 9'!$G$21="",'Cage 9'!$I$21="",'Cage 9'!$G$20=""),"",'Cage 9'!$E$21+'Cage 9'!$G$21+'Cage 9'!$I$21='Cage 9'!$G$20)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4" id="{AF863310-5D5C-4B43-BAB7-5BE0B6FA2F7C}">
            <xm:f>IF(OR('Cage 9'!$E$26="",'Cage 9'!$G$26="",COUNTA('Cage 9'!$D$25:$I$25)=""),"",SUM('Cage 9'!$E$26,'Cage 9'!$G$26)=COUNTA('Cage 9'!$D$25:$I$25))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C49:D49</xm:sqref>
        </x14:conditionalFormatting>
        <x14:conditionalFormatting xmlns:xm="http://schemas.microsoft.com/office/excel/2006/main">
          <x14:cfRule type="expression" priority="208" id="{A5FD34BA-3075-4C20-946B-0992B34ABF2A}">
            <xm:f>IF(OR('Cage 2'!$E$9="",'Cage 2'!$G$9="",'Cage 2'!$I$9="",'Cage 2'!$G$8=""),"",'Cage 2'!$E$9+'Cage 2'!$G$9+'Cage 2'!$I$9='Cage 2'!$G$8)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7" id="{7C36073D-FB58-4B62-98C3-412550B00F7D}">
            <xm:f>IF(OR('Cage 2'!$E$14="",'Cage 2'!$G$14="",COUNTA('Cage 2'!$D$13:$I$13)=""),"",SUM('Cage 2'!$E$14,'Cage 2'!$G$14)=COUNTA('Cage 2'!$D$13:$I$13))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C5:D5</xm:sqref>
        </x14:conditionalFormatting>
        <x14:conditionalFormatting xmlns:xm="http://schemas.microsoft.com/office/excel/2006/main">
          <x14:cfRule type="expression" priority="207" id="{00000000-000E-0000-0200-000020010000}">
            <xm:f>IF(OR('Cage 3'!$E$9="",'Cage 3'!$G$9="",'Cage 3'!$I$9="",'Cage 3'!$G$8=""),"",'Cage 3'!$E$9+'Cage 3'!$G$9+'Cage 3'!$I$9='Cage 3'!$G$8)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285" id="{7D763C1D-E590-4CF2-B039-CB1DCF8F1FD8}">
            <xm:f>IF(OR('Cage 3'!$E$14="",'Cage 3'!$G$14="",COUNTA('Cage 3'!$D$13:$I$13)=""),"",SUM('Cage 3'!$E$14,'Cage 3'!$G$14)=COUNTA('Cage 3'!$D$13:$I$13))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C6:D6</xm:sqref>
        </x14:conditionalFormatting>
        <x14:conditionalFormatting xmlns:xm="http://schemas.microsoft.com/office/excel/2006/main">
          <x14:cfRule type="expression" priority="205" id="{67B8778E-8AC7-4B99-B550-E95428FBC783}">
            <xm:f>IF(OR('Cage 5'!$E$14="",'Cage 5'!$G$14="",COUNTA('Cage 5'!$D$13:$I$13)=""),"",SUM('Cage 5'!$E$14,'Cage 5'!$G$14)=COUNTA('Cage 5'!$D$13:$I$13))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4" id="{00000000-000E-0000-0200-00001B010000}">
            <xm:f>IF(OR('Cage 5'!$E$9="",'Cage 5'!$G$9="",'Cage 5'!$I$9="",'Cage 5'!$G$8=""),"",'Cage 5'!$E$9+'Cage 5'!$G$9+'Cage 5'!$I$9='Cage 5'!$G$8)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C8:D8</xm:sqref>
        </x14:conditionalFormatting>
        <x14:conditionalFormatting xmlns:xm="http://schemas.microsoft.com/office/excel/2006/main">
          <x14:cfRule type="expression" priority="204" id="{00000000-000E-0000-0200-000018010000}">
            <xm:f>IF(OR('Cage 6'!$E$9="",'Cage 6'!$G$9="",'Cage 6'!$I$9="",'Cage 6'!$G$8=""),"",'Cage 6'!$E$9+'Cage 6'!$G$9+'Cage 6'!$I$9='Cage 6'!$G$8)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3" id="{C81FB3F6-AE24-487D-86A4-EAE5DBBCA115}">
            <xm:f>IF(OR('Cage 6'!$E$14="",'Cage 6'!$G$14="",COUNTA('Cage 6'!$D$13:$I$13)=""),"",SUM('Cage 6'!$E$14,'Cage 6'!$G$14)=COUNTA('Cage 6'!$D$13:$I$13))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C9:D9</xm:sqref>
        </x14:conditionalFormatting>
        <x14:conditionalFormatting xmlns:xm="http://schemas.microsoft.com/office/excel/2006/main">
          <x14:cfRule type="expression" priority="203" id="{00000000-000E-0000-0200-000017010000}">
            <xm:f>IF(OR('Cage 7'!$E$9="",'Cage 7'!$G$9="",'Cage 7'!$I$9="",'Cage 7'!$G$8=""),"",'Cage 7'!$E$9+'Cage 7'!$G$9+'Cage 7'!$I$9='Cage 7'!$G$8)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2" id="{0EDA4800-25DE-41BB-8634-1A7D8B9286F7}">
            <xm:f>IF(OR('Cage 7'!$E$14="",'Cage 7'!$G$14="",COUNTA('Cage 7'!$D$13:$I$13)=""),"",SUM('Cage 7'!$E$14,'Cage 7'!$G$14)=COUNTA('Cage 7'!$D$13:$I$13))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C10:D10</xm:sqref>
        </x14:conditionalFormatting>
        <x14:conditionalFormatting xmlns:xm="http://schemas.microsoft.com/office/excel/2006/main">
          <x14:cfRule type="expression" priority="202" id="{00000000-000E-0000-0200-000016010000}">
            <xm:f>IF(OR('Cage 8'!$E$9="",'Cage 8'!$G$9="",'Cage 8'!$I$9="",'Cage 8'!$G$8=""),"",'Cage 8'!$E$9+'Cage 8'!$G$9+'Cage 8'!$I$9='Cage 8'!$G$8)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1" id="{651230FE-558B-47ED-B978-40D0EAAE1119}">
            <xm:f>IF(OR('Cage 8'!$E$14="",'Cage 8'!$G$14="",COUNTA('Cage 8'!$D$13:$I$13)=""),"",SUM('Cage 8'!$E$14,'Cage 8'!$G$14)=COUNTA('Cage 8'!$D$13:$I$13))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C11:D11</xm:sqref>
        </x14:conditionalFormatting>
        <x14:conditionalFormatting xmlns:xm="http://schemas.microsoft.com/office/excel/2006/main">
          <x14:cfRule type="expression" priority="201" id="{00000000-000E-0000-0200-000015010000}">
            <xm:f>IF(OR('Cage 9'!$E$9="",'Cage 9'!$G$9="",'Cage 9'!$I$9="",'Cage 9'!$G$8=""),"",'Cage 9'!$E$9+'Cage 9'!$G$9+'Cage 9'!$I$9='Cage 9'!$G$8)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50" id="{D316945B-89F0-4D68-9EF9-AC2ECFD16509}">
            <xm:f>IF(OR('Cage 9'!$E$14="",'Cage 9'!$G$14="",COUNTA('Cage 9'!$D$13:$I$13)=""),"",SUM('Cage 9'!$E$14,'Cage 9'!$G$14)=COUNTA('Cage 9'!$D$13:$I$13))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C12:D12</xm:sqref>
        </x14:conditionalFormatting>
        <x14:conditionalFormatting xmlns:xm="http://schemas.microsoft.com/office/excel/2006/main">
          <x14:cfRule type="expression" priority="199" id="{00000000-000E-0000-0200-000013010000}">
            <xm:f>IF(OR('Cage 11'!$E$9="",'Cage 11'!$G$9="",'Cage 11'!$I$9="",'Cage 11'!$G$8=""),"",'Cage 11'!$E$9+'Cage 11'!$G$9+'Cage 11'!$I$9='Cage 11'!$G$8)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8" id="{387723CC-279C-40F6-9E19-9BFDBC1FCDF6}">
            <xm:f>IF(OR('Cage 11'!$E$14="",'Cage 11'!$G$14="",COUNTA('Cage 11'!$D$13:$I$13)=""),"",SUM('Cage 11'!$E$14,'Cage 11'!$G$14)=COUNTA('Cage 11'!$D$13:$I$13))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C14:D14</xm:sqref>
        </x14:conditionalFormatting>
        <x14:conditionalFormatting xmlns:xm="http://schemas.microsoft.com/office/excel/2006/main">
          <x14:cfRule type="expression" priority="198" id="{00000000-000E-0000-0200-000012010000}">
            <xm:f>IF(OR('Cage 12'!$E$9="",'Cage 12'!$G$9="",'Cage 12'!$I$9="",'Cage 12'!$G$8=""),"",'Cage 12'!$E$9+'Cage 12'!$G$9+'Cage 12'!$I$9='Cage 12'!$G$8)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7" id="{B48D55E9-4016-4E37-80FB-DFA32EFD4D1B}">
            <xm:f>IF(OR('Cage 12'!$E$14="",'Cage 12'!$G$14="",COUNTA('Cage 12'!$D$13:$I$13)=""),"",SUM('Cage 12'!$E$14,'Cage 12'!$G$14)=COUNTA('Cage 12'!$D$13:$I$13))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C15:D15</xm:sqref>
        </x14:conditionalFormatting>
        <x14:conditionalFormatting xmlns:xm="http://schemas.microsoft.com/office/excel/2006/main">
          <x14:cfRule type="expression" priority="197" id="{00000000-000E-0000-0200-000011010000}">
            <xm:f>IF(OR('Cage 13'!$E$9="",'Cage 13'!$G$9="",'Cage 13'!$I$9="",'Cage 13'!$G$8=""),"",'Cage 13'!$E$9+'Cage 13'!$G$9+'Cage 13'!$I$9='Cage 13'!$G$8)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6" id="{670AA850-D2D3-4BF1-86FF-EBDB0BE012BC}">
            <xm:f>IF(OR('Cage 13'!$E$14="",'Cage 13'!$G$14="",COUNTA('Cage 13'!$D$13:$I$13)=""),"",SUM('Cage 13'!$E$14,'Cage 13'!$G$14)=COUNTA('Cage 13'!$D$13:$I$13))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C16:D16</xm:sqref>
        </x14:conditionalFormatting>
        <x14:conditionalFormatting xmlns:xm="http://schemas.microsoft.com/office/excel/2006/main">
          <x14:cfRule type="expression" priority="196" id="{00000000-000E-0000-0200-000010010000}">
            <xm:f>IF(OR('Cage 14'!$E$9="",'Cage 14'!$G$9="",'Cage 14'!$I$9="",'Cage 14'!$G$8=""),"",'Cage 14'!$E$9+'Cage 14'!$G$9+'Cage 14'!$I$9='Cage 14'!$G$8)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5" id="{E467E182-15E4-42D9-9FFD-08E8CF666AFB}">
            <xm:f>IF(OR('Cage 14'!$E$14="",'Cage 14'!$G$14="",COUNTA('Cage 14'!$D$13:$I$13)=""),"",SUM('Cage 14'!$E$14,'Cage 14'!$G$14)=COUNTA('Cage 14'!$D$13:$I$13))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C17:D17</xm:sqref>
        </x14:conditionalFormatting>
        <x14:conditionalFormatting xmlns:xm="http://schemas.microsoft.com/office/excel/2006/main">
          <x14:cfRule type="expression" priority="195" id="{00000000-000E-0000-0200-00000F010000}">
            <xm:f>IF(OR('Cage 15'!$E$9="",'Cage 15'!$G$9="",'Cage 15'!$I$9="",'Cage 15'!$G$8=""),"",'Cage 15'!$E$9+'Cage 15'!$G$9+'Cage 15'!$I$9='Cage 15'!$G$8)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4" id="{F34233A0-ADC7-40E5-B2FD-89ECF6811113}">
            <xm:f>IF(OR('Cage 15'!$E$14="",'Cage 15'!$G$14="",COUNTA('Cage 15'!$D$13:$I$13)=""),"",SUM('Cage 15'!$E$14,'Cage 15'!$G$14)=COUNTA('Cage 15'!$D$13:$I$13))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C18:D18</xm:sqref>
        </x14:conditionalFormatting>
        <x14:conditionalFormatting xmlns:xm="http://schemas.microsoft.com/office/excel/2006/main">
          <x14:cfRule type="expression" priority="194" id="{00000000-000E-0000-0200-00000E010000}">
            <xm:f>IF(OR('Cage 16'!$E$9="",'Cage 16'!$G$9="",'Cage 16'!$I$9="",'Cage 16'!$G$8=""),"",'Cage 16'!$E$9+'Cage 16'!$G$9+'Cage 16'!$I$9='Cage 16'!$G$8)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3" id="{9F62C14C-52C4-4454-89FA-86974658C1F4}">
            <xm:f>IF(OR('Cage 16'!$E$14="",'Cage 16'!$G$14="",COUNTA('Cage 16'!$D$13:$I$13)=""),"",SUM('Cage 16'!$E$14,'Cage 16'!$G$14)=COUNTA('Cage 16'!$D$13:$I$13))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expression" priority="193" id="{00000000-000E-0000-0200-00000D010000}">
            <xm:f>IF(OR('Cage 17'!$E$9="",'Cage 17'!$G$9="",'Cage 17'!$I$9="",'Cage 17'!$G$8=""),"",'Cage 17'!$E$9+'Cage 17'!$G$9+'Cage 17'!$I$9='Cage 17'!$G$8)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2" id="{A598DDC0-6DE7-4773-8573-78D45B8EF3DA}">
            <xm:f>IF(OR('Cage 17'!$E$14="",'Cage 17'!$G$14="",COUNTA('Cage 17'!$D$13:$I$13)=""),"",SUM('Cage 17'!$E$14,'Cage 17'!$G$14)=COUNTA('Cage 17'!$D$13:$I$13))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C20:D20</xm:sqref>
        </x14:conditionalFormatting>
        <x14:conditionalFormatting xmlns:xm="http://schemas.microsoft.com/office/excel/2006/main">
          <x14:cfRule type="expression" priority="192" id="{00000000-000E-0000-0200-00000C010000}">
            <xm:f>IF(OR('Cage 18'!$E$9="",'Cage 18'!$G$9="",'Cage 18'!$I$9="",'Cage 18'!$G$8=""),"",'Cage 18'!$E$9+'Cage 18'!$G$9+'Cage 18'!$I$9='Cage 18'!$G$8)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1" id="{CCBAFE27-B1BF-410A-828D-C7DA84018BF1}">
            <xm:f>IF(OR('Cage 18'!$E$14="",'Cage 18'!$G$14="",COUNTA('Cage 18'!$D$13:$I$13)=""),"",SUM('Cage 18'!$E$14,'Cage 18'!$G$14)=COUNTA('Cage 18'!$D$13:$I$13))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C21:D21</xm:sqref>
        </x14:conditionalFormatting>
        <x14:conditionalFormatting xmlns:xm="http://schemas.microsoft.com/office/excel/2006/main">
          <x14:cfRule type="expression" priority="191" id="{00000000-000E-0000-0200-00000B010000}">
            <xm:f>IF(OR('Cage 19'!$E$9="",'Cage 19'!$G$9="",'Cage 19'!$I$9="",'Cage 19'!$G$8=""),"",'Cage 19'!$E$9+'Cage 19'!$G$9+'Cage 19'!$I$9='Cage 19'!$G$8)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40" id="{C5288846-ED34-4F83-93E5-EE930B91037B}">
            <xm:f>IF(OR('Cage 19'!$E$14="",'Cage 19'!$G$14="",COUNTA('Cage 19'!$D$13:$I$13)=""),"",SUM('Cage 19'!$E$14,'Cage 19'!$G$14)=COUNTA('Cage 19'!$D$13:$I$13))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C22:D22</xm:sqref>
        </x14:conditionalFormatting>
        <x14:conditionalFormatting xmlns:xm="http://schemas.microsoft.com/office/excel/2006/main">
          <x14:cfRule type="expression" priority="190" id="{00000000-000E-0000-0200-00000A010000}">
            <xm:f>IF(OR('Cage 20'!$E$9="",'Cage 20'!$G$9="",'Cage 20'!$I$9="",'Cage 20'!$G$8=""),"",'Cage 20'!$E$9+'Cage 20'!$G$9+'Cage 20'!$I$9='Cage 20'!$G$8)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9" id="{3808AD75-8B52-42B7-8286-015B4DF5FFDD}">
            <xm:f>IF(OR('Cage 20'!$E$14="",'Cage 20'!$G$14="",COUNTA('Cage 20'!$D$13:$I$13)=""),"",SUM('Cage 20'!$E$14,'Cage 20'!$G$14)=COUNTA('Cage 20'!$D$13:$I$13))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C23:D23</xm:sqref>
        </x14:conditionalFormatting>
        <x14:conditionalFormatting xmlns:xm="http://schemas.microsoft.com/office/excel/2006/main">
          <x14:cfRule type="expression" priority="189" id="{00000000-000E-0000-0200-0000FA000000}">
            <xm:f>IF(OR('Cage 21'!$E$9="",'Cage 21'!$G$9="",'Cage 21'!$I$9="",'Cage 21'!$G$8=""),"",'Cage 21'!$E$9+'Cage 21'!$G$9+'Cage 21'!$I$9='Cage 21'!$G$8)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8" id="{501AAB6D-FE54-41F7-A7F0-51E6D5350ECA}">
            <xm:f>IF(OR('Cage 21'!$E$14="",'Cage 21'!$G$14="",COUNTA('Cage 21'!$D$13:$I$13)=""),"",SUM('Cage 21'!$E$14,'Cage 21'!$G$14)=COUNTA('Cage 21'!$D$13:$I$13))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C24:D24</xm:sqref>
        </x14:conditionalFormatting>
        <x14:conditionalFormatting xmlns:xm="http://schemas.microsoft.com/office/excel/2006/main">
          <x14:cfRule type="expression" priority="188" id="{00000000-000E-0000-0200-0000F9000000}">
            <xm:f>IF(OR('Cage 22'!$E$9="",'Cage 22'!$G$9="",'Cage 22'!$I$9="",'Cage 22'!$G$8=""),"",'Cage 22'!$E$9+'Cage 22'!$G$9+'Cage 22'!$I$9='Cage 22'!$G$8)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7" id="{C0DD2830-242D-49E3-97AC-5DF395CB8585}">
            <xm:f>IF(OR('Cage 22'!$E$14="",'Cage 22'!$G$14="",COUNTA('Cage 22'!$D$13:$I$13)=""),"",SUM('Cage 22'!$E$14,'Cage 22'!$G$14)=COUNTA('Cage 22'!$D$13:$I$13))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C25:D25</xm:sqref>
        </x14:conditionalFormatting>
        <x14:conditionalFormatting xmlns:xm="http://schemas.microsoft.com/office/excel/2006/main">
          <x14:cfRule type="expression" priority="187" id="{00000000-000E-0000-0200-0000F8000000}">
            <xm:f>IF(OR('Cage 23'!$E$9="",'Cage 23'!$G$9="",'Cage 23'!$I$9="",'Cage 23'!$G$8=""),"",'Cage 23'!$E$9+'Cage 23'!$G$9+'Cage 23'!$I$9='Cage 23'!$G$8)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6" id="{12FEB1DB-B5A7-4759-AB44-6A638C541B14}">
            <xm:f>IF(OR('Cage 23'!$E$14="",'Cage 23'!$G$14="",COUNTA('Cage 23'!$D$13:$I$13)=""),"",SUM('Cage 23'!$E$14,'Cage 23'!$G$14)=COUNTA('Cage 23'!$D$13:$I$13))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C26:D26</xm:sqref>
        </x14:conditionalFormatting>
        <x14:conditionalFormatting xmlns:xm="http://schemas.microsoft.com/office/excel/2006/main">
          <x14:cfRule type="expression" priority="186" id="{00000000-000E-0000-0200-0000F7000000}">
            <xm:f>IF(OR('Cage 24'!$E$9="",'Cage 24'!$G$9="",'Cage 24'!$I$9="",'Cage 24'!$G$8=""),"",'Cage 24'!$E$9+'Cage 24'!$G$9+'Cage 24'!$I$9='Cage 24'!$G$8)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5" id="{42C4E513-CEC3-4321-9E1C-D35C04C1616C}">
            <xm:f>IF(OR('Cage 24'!$E$14="",'Cage 24'!$G$14="",COUNTA('Cage 24'!$D$13:$I$13)=""),"",SUM('Cage 24'!$E$14,'Cage 24'!$G$14)=COUNTA('Cage 24'!$D$13:$I$13))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C27:D27</xm:sqref>
        </x14:conditionalFormatting>
        <x14:conditionalFormatting xmlns:xm="http://schemas.microsoft.com/office/excel/2006/main">
          <x14:cfRule type="expression" priority="185" id="{00000000-000E-0000-0200-0000F6000000}">
            <xm:f>IF(OR('Cage 25'!$E$9="",'Cage 25'!$G$9="",'Cage 25'!$I$9="",'Cage 25'!$G$8=""),"",'Cage 25'!$E$9+'Cage 25'!$G$9+'Cage 25'!$I$9='Cage 25'!$G$8)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4" id="{8DC57B95-B603-461E-B9E4-B183AAF77B65}">
            <xm:f>IF(OR('Cage 25'!$E$14="",'Cage 25'!$G$14="",COUNTA('Cage 25'!$D$13:$I$13)=""),"",SUM('Cage 25'!$E$14,'Cage 25'!$G$14)=COUNTA('Cage 25'!$D$13:$I$13))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C28:D28</xm:sqref>
        </x14:conditionalFormatting>
        <x14:conditionalFormatting xmlns:xm="http://schemas.microsoft.com/office/excel/2006/main">
          <x14:cfRule type="expression" priority="184" id="{00000000-000E-0000-0200-0000F5000000}">
            <xm:f>IF(OR('Cage 26'!$E$9="",'Cage 26'!$G$9="",'Cage 26'!$I$9="",'Cage 26'!$G$8=""),"",'Cage 26'!$E$9+'Cage 26'!$G$9+'Cage 26'!$I$9='Cage 26'!$G$8)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3" id="{6DEA3D80-A55C-47F3-9AA2-7B5F80F4EB92}">
            <xm:f>IF(OR('Cage 26'!$E$14="",'Cage 26'!$G$14="",COUNTA('Cage 26'!$D$13:$I$13)=""),"",SUM('Cage 26'!$E$14,'Cage 26'!$G$14)=COUNTA('Cage 26'!$D$13:$I$13))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C29:D29</xm:sqref>
        </x14:conditionalFormatting>
        <x14:conditionalFormatting xmlns:xm="http://schemas.microsoft.com/office/excel/2006/main">
          <x14:cfRule type="expression" priority="183" id="{00000000-000E-0000-0200-0000F4000000}">
            <xm:f>IF(OR('Cage 27'!$E$9="",'Cage 27'!$G$9="",'Cage 27'!$I$9="",'Cage 27'!$G$8=""),"",'Cage 27'!$E$9+'Cage 27'!$G$9+'Cage 27'!$I$9='Cage 27'!$G$8)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2" id="{AA50B80A-8A50-46B0-B97A-FEE25064091A}">
            <xm:f>IF(OR('Cage 27'!$E$14="",'Cage 27'!$G$14="",COUNTA('Cage 27'!$D$13:$I$13)=""),"",SUM('Cage 27'!$E$14,'Cage 27'!$G$14)=COUNTA('Cage 27'!$D$13:$I$13))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C30:D30</xm:sqref>
        </x14:conditionalFormatting>
        <x14:conditionalFormatting xmlns:xm="http://schemas.microsoft.com/office/excel/2006/main">
          <x14:cfRule type="expression" priority="182" id="{00000000-000E-0000-0200-0000F3000000}">
            <xm:f>IF(OR('Cage 28'!$E$9="",'Cage 28'!$G$9="",'Cage 28'!$I$9="",'Cage 28'!$G$8=""),"",'Cage 28'!$E$9+'Cage 28'!$G$9+'Cage 28'!$I$9='Cage 28'!$G$8)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1" id="{C6811B3E-8B28-42F5-A198-EB95E9767941}">
            <xm:f>IF(OR('Cage 28'!$E$14="",'Cage 28'!$G$14="",COUNTA('Cage 28'!$D$13:$I$13)=""),"",SUM('Cage 28'!$E$14,'Cage 28'!$G$14)=COUNTA('Cage 28'!$D$13:$I$13))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C31:D31</xm:sqref>
        </x14:conditionalFormatting>
        <x14:conditionalFormatting xmlns:xm="http://schemas.microsoft.com/office/excel/2006/main">
          <x14:cfRule type="expression" priority="181" id="{00000000-000E-0000-0200-0000F2000000}">
            <xm:f>IF(OR('Cage 29'!$E$9="",'Cage 29'!$G$9="",'Cage 29'!$I$9="",'Cage 29'!$G$8=""),"",'Cage 29'!$E$9+'Cage 29'!$G$9+'Cage 29'!$I$9='Cage 29'!$G$8)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30" id="{1EAD1440-9DD5-47DF-B506-DA07E85D83AF}">
            <xm:f>IF(OR('Cage 29'!$E$14="",'Cage 29'!$G$14="",COUNTA('Cage 29'!$D$13:$I$13)=""),"",SUM('Cage 29'!$E$14,'Cage 29'!$G$14)=COUNTA('Cage 29'!$D$13:$I$13))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C32:D32</xm:sqref>
        </x14:conditionalFormatting>
        <x14:conditionalFormatting xmlns:xm="http://schemas.microsoft.com/office/excel/2006/main">
          <x14:cfRule type="expression" priority="180" id="{00000000-000E-0000-0200-0000F1000000}">
            <xm:f>IF(OR('Cage 30'!$E$9="",'Cage 30'!$G$9="",'Cage 30'!$I$9="",'Cage 30'!$G$8=""),"",'Cage 30'!$E$9+'Cage 30'!$G$9+'Cage 30'!$I$9='Cage 30'!$G$8)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9" id="{CAD89AB4-5E71-4740-B9C9-78584E8DAA37}">
            <xm:f>IF(OR('Cage 30'!$E$14="",'Cage 30'!$G$14="",COUNTA('Cage 30'!$D$13:$I$13)=""),"",SUM('Cage 30'!$E$14,'Cage 30'!$G$14)=COUNTA('Cage 30'!$D$13:$I$13))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C33:D33</xm:sqref>
        </x14:conditionalFormatting>
        <x14:conditionalFormatting xmlns:xm="http://schemas.microsoft.com/office/excel/2006/main">
          <x14:cfRule type="expression" priority="179" id="{00000000-000E-0000-0200-0000F0000000}">
            <xm:f>IF(OR('Cage 31'!$E$9="",'Cage 31'!$G$9="",'Cage 31'!$I$9="",'Cage 31'!$G$8=""),"",'Cage 31'!$E$9+'Cage 31'!$G$9+'Cage 31'!$I$9='Cage 31'!$G$8)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8" id="{D7325F3D-BB97-4026-89E3-15AFD8881639}">
            <xm:f>IF(OR('Cage 31'!$E$14="",'Cage 31'!$G$14="",COUNTA('Cage 31'!$D$13:$I$13)=""),"",SUM('Cage 31'!$E$14,'Cage 31'!$G$14)=COUNTA('Cage 31'!$D$13:$I$13))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C34:D34</xm:sqref>
        </x14:conditionalFormatting>
        <x14:conditionalFormatting xmlns:xm="http://schemas.microsoft.com/office/excel/2006/main">
          <x14:cfRule type="expression" priority="178" id="{00000000-000E-0000-0200-0000EF000000}">
            <xm:f>IF(OR('Cage 32'!$E$9="",'Cage 32'!$G$9="",'Cage 32'!$I$9="",'Cage 32'!$G$8=""),"",'Cage 32'!$E$9+'Cage 32'!$G$9+'Cage 32'!$I$9='Cage 32'!$G$8)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7" id="{6CBD5148-A778-4AD4-ABB5-DDB607B9E968}">
            <xm:f>IF(OR('Cage 32'!$E$14="",'Cage 32'!$G$14="",COUNTA('Cage 32'!$D$13:$I$13)=""),"",SUM('Cage 32'!$E$14,'Cage 32'!$G$14)=COUNTA('Cage 32'!$D$13:$I$13))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C35:D35</xm:sqref>
        </x14:conditionalFormatting>
        <x14:conditionalFormatting xmlns:xm="http://schemas.microsoft.com/office/excel/2006/main">
          <x14:cfRule type="expression" priority="177" id="{2CC4C6C3-CB99-4323-971C-87B5EECD01CF}">
            <xm:f>IF(OR('Cage 33'!$E$14="",'Cage 33'!$G$14="",COUNTA('Cage 33'!$D$13:$I$13)=""),"",SUM('Cage 33'!$E$14,'Cage 33'!$G$14)=COUNTA('Cage 33'!$D$13:$I$13))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6" id="{00000000-000E-0000-0200-0000EE000000}">
            <xm:f>IF(OR('Cage 33'!$E$9="",'Cage 33'!$G$9="",'Cage 33'!$I$9="",'Cage 33'!$G$8=""),"",'Cage 33'!$E$9+'Cage 33'!$G$9+'Cage 33'!$I$9='Cage 33'!$G$8)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C36:D36</xm:sqref>
        </x14:conditionalFormatting>
        <x14:conditionalFormatting xmlns:xm="http://schemas.microsoft.com/office/excel/2006/main">
          <x14:cfRule type="expression" priority="175" id="{5A23428B-86F4-46B3-B60D-FDD75A5E6E97}">
            <xm:f>IF(OR('Cage 35'!$E$9="",'Cage 35'!$G$9="",'Cage 35'!$I$9="",'Cage 35'!$G$8=""),"",'Cage 35'!$E$9+'Cage 35'!$G$9+'Cage 35'!$I$9='Cage 35'!$G$8)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4" id="{A5F0C051-D0EF-4084-8E10-EB8385504429}">
            <xm:f>IF(OR('Cage 35'!$E$14="",'Cage 35'!$G$14="",COUNTA('Cage 35'!$D$13:$I$13)=""),"",SUM('Cage 35'!$E$14,'Cage 35'!$G$14)=COUNTA('Cage 35'!$D$13:$I$13))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C38:D38</xm:sqref>
        </x14:conditionalFormatting>
        <x14:conditionalFormatting xmlns:xm="http://schemas.microsoft.com/office/excel/2006/main">
          <x14:cfRule type="expression" priority="173" id="{FF78A6CC-412E-4016-9F68-32231C6567A4}">
            <xm:f>IF(OR('Cage 37'!$E$9="",'Cage 37'!$G$9="",'Cage 37'!$I$9="",'Cage 37'!$G$8=""),"",'Cage 37'!$E$9+'Cage 37'!$G$9+'Cage 37'!$I$9='Cage 37'!$G$8)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322" id="{58420640-9DE6-497E-BA95-38A970B98CEA}">
            <xm:f>IF(OR('Cage 37'!$E$14="",'Cage 37'!$G$14="",COUNTA('Cage 37'!$D$13:$I$13)=""),"",SUM('Cage 37'!$E$14,'Cage 37'!$G$14)=COUNTA('Cage 37'!$D$13:$I$13))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C40:D40</xm:sqref>
        </x14:conditionalFormatting>
        <x14:conditionalFormatting xmlns:xm="http://schemas.microsoft.com/office/excel/2006/main">
          <x14:cfRule type="expression" priority="275" id="{DA221757-A205-400D-A2DA-F3D3A7479EAB}">
            <xm:f>IF(OR('Cage 11'!$E$26="",'Cage 11'!$G$26="",COUNTA('Cage 11'!$D$25:$I$25)=""),"",SUM('Cage 11'!$E$26,'Cage 11'!$G$26)=COUNTA('Cage 11'!$D$25:$I$25))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2" id="{213A69A6-43AD-4231-BB44-5EE386F9425B}">
            <xm:f>IF(OR('Cage 11'!$E$21="",'Cage 11'!$G$21="",'Cage 11'!$I$21="",'Cage 11'!$G$20=""),"",'Cage 11'!$E$21+'Cage 11'!$G$21+'Cage 11'!$I$21='Cage 11'!$G$20)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C51:D51</xm:sqref>
        </x14:conditionalFormatting>
        <x14:conditionalFormatting xmlns:xm="http://schemas.microsoft.com/office/excel/2006/main">
          <x14:cfRule type="expression" priority="274" id="{02C4BE94-309D-4F74-8B84-048578D7D3FA}">
            <xm:f>IF(OR('Cage 12'!$E$26="",'Cage 12'!$G$26="",COUNTA('Cage 12'!$D$25:$I$25)=""),"",SUM('Cage 12'!$E$26,'Cage 12'!$G$26)=COUNTA('Cage 12'!$D$25:$I$25))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1" id="{2307C32F-C7DE-4562-A7A5-1F95D4E5A757}">
            <xm:f>IF(OR('Cage 12'!$E$21="",'Cage 12'!$G$21="",'Cage 12'!$I$21="",'Cage 12'!$G$20=""),"",'Cage 12'!$E$21+'Cage 12'!$G$21+'Cage 12'!$I$21='Cage 12'!$G$20)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C52:D52</xm:sqref>
        </x14:conditionalFormatting>
        <x14:conditionalFormatting xmlns:xm="http://schemas.microsoft.com/office/excel/2006/main">
          <x14:cfRule type="expression" priority="273" id="{265AF14E-A64C-40EE-9BC1-D65412388B21}">
            <xm:f>IF(OR('Cage 13'!$E$21="",'Cage 13'!$G$21="",'Cage 13'!$I$21="",'Cage 13'!$G$20=""),"",'Cage 13'!$E$21+'Cage 13'!$G$21+'Cage 13'!$I$21='Cage 13'!$G$20)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60" id="{359EE96F-B3D4-4EAF-B3DE-B7E307C878AA}">
            <xm:f>IF(OR('Cage 13'!$E$26="",'Cage 13'!$G$26="",COUNTA('Cage 13'!$D$25:$I$25)=""),"",SUM('Cage 13'!$E$26,'Cage 13'!$G$26)=COUNTA('Cage 13'!$D$25:$I$25))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C53:D53</xm:sqref>
        </x14:conditionalFormatting>
        <x14:conditionalFormatting xmlns:xm="http://schemas.microsoft.com/office/excel/2006/main">
          <x14:cfRule type="expression" priority="459" id="{DBB9D13E-5044-4906-BC7E-4E3709C079F8}">
            <xm:f>IF(OR('Cage 14'!$E$26="",'Cage 14'!$G$26="",COUNTA('Cage 14'!$D$25:$I$25)=""),"",SUM('Cage 14'!$E$26,'Cage 14'!$G$26)=COUNTA('Cage 14'!$D$25:$I$25))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734" id="{F7914626-1A75-405D-B066-0D365BA504D5}">
            <xm:f>IF(OR('Cage 14'!$E$21="",'Cage 14'!$G$21="",'Cage 14'!$I$21="",'Cage 14'!$G$20=""),"",'Cage 14'!$E$21+'Cage 14'!$G$21+'Cage 14'!$I$21='Cage 14'!$G$20)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C54:D54</xm:sqref>
        </x14:conditionalFormatting>
        <x14:conditionalFormatting xmlns:xm="http://schemas.microsoft.com/office/excel/2006/main">
          <x14:cfRule type="expression" priority="271" id="{B0EF0E26-29D1-4CA3-AE30-62D6B75D48F4}">
            <xm:f>IF(OR('Cage 15'!$E$21="",'Cage 15'!$G$21="",'Cage 15'!$I$21="",'Cage 15'!$G$20=""),"",'Cage 15'!$E$21+'Cage 15'!$G$21+'Cage 15'!$I$21='Cage 15'!$G$20)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8" id="{67032908-7F9D-45C9-8951-C668C913E3C4}">
            <xm:f>IF(OR('Cage 15'!$E$26="",'Cage 15'!$G$26="",COUNTA('Cage 15'!$D$25:$I$25)=""),"",SUM('Cage 15'!$E$26,'Cage 15'!$G$26)=COUNTA('Cage 15'!$D$25:$I$25))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C55:D55</xm:sqref>
        </x14:conditionalFormatting>
        <x14:conditionalFormatting xmlns:xm="http://schemas.microsoft.com/office/excel/2006/main">
          <x14:cfRule type="expression" priority="270" id="{E9CE3843-0910-40FD-BFFF-5D261C70C267}">
            <xm:f>IF(OR('Cage 16'!$E$26="",'Cage 16'!$G$26="",COUNTA('Cage 16'!$D$25:$I$25)=""),"",SUM('Cage 16'!$E$26,'Cage 16'!$G$26)=COUNTA('Cage 16'!$D$25:$I$25))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C56:D56</xm:sqref>
        </x14:conditionalFormatting>
        <x14:conditionalFormatting xmlns:xm="http://schemas.microsoft.com/office/excel/2006/main">
          <x14:cfRule type="expression" priority="269" id="{6C81182E-F0AB-413C-98BC-2EBE4217462B}">
            <xm:f>IF(OR('Cage 17'!$E$26="",'Cage 17'!$G$26="",COUNTA('Cage 17'!$D$25:$I$25)=""),"",SUM('Cage 17'!$E$26,'Cage 17'!$G$26)=COUNTA('Cage 17'!$D$25:$I$25))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56" id="{342B0F62-DFE3-40F2-8C84-F43A8A5266B5}">
            <xm:f>IF(OR('Cage 17'!$E$21="",'Cage 17'!$G$21="",'Cage 17'!$I$21="",'Cage 17'!$G$20=""),"",'Cage 17'!$E$21+'Cage 17'!$G$21+'Cage 17'!$I$21='Cage 17'!$G$20)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C57:D57</xm:sqref>
        </x14:conditionalFormatting>
        <x14:conditionalFormatting xmlns:xm="http://schemas.microsoft.com/office/excel/2006/main">
          <x14:cfRule type="expression" priority="268" id="{2F348CDF-60F1-4C2A-8868-4672E2540B97}">
            <xm:f>IF(OR('Cage 18'!$E$21="",'Cage 18'!$G$21="",'Cage 18'!$I$21="",'Cage 18'!$G$20=""),"",'Cage 18'!$E$21+'Cage 18'!$G$21+'Cage 18'!$I$21='Cage 18'!$G$20)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5" id="{02059488-3339-4A12-8AF1-E3A3C320548B}">
            <xm:f>IF(OR('Cage 18'!$E$26="",'Cage 18'!$G$26="",COUNTA('Cage 18'!$D$25:$I$25)=""),"",SUM('Cage 18'!$E$26,'Cage 18'!$G$26)=COUNTA('Cage 18'!$D$25:$I$25))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C58:D58</xm:sqref>
        </x14:conditionalFormatting>
        <x14:conditionalFormatting xmlns:xm="http://schemas.microsoft.com/office/excel/2006/main">
          <x14:cfRule type="expression" priority="267" id="{4130FBD8-BCD3-4F90-AE7A-5751434F1538}">
            <xm:f>IF(OR('Cage 19'!$E$21="",'Cage 19'!$G$21="",'Cage 19'!$I$21="",'Cage 19'!$G$20=""),"",'Cage 19'!$E$21+'Cage 19'!$G$21+'Cage 19'!$I$21='Cage 19'!$G$20)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4" id="{FBF5C3DD-7DA4-4082-B573-C59A04C7CBBE}">
            <xm:f>IF(OR('Cage 19'!$E$26="",'Cage 19'!$G$26="",COUNTA('Cage 19'!$D$25:$I$25)=""),"",SUM('Cage 19'!$E$26,'Cage 19'!$G$26)=COUNTA('Cage 19'!$D$25:$I$25))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C59:D59</xm:sqref>
        </x14:conditionalFormatting>
        <x14:conditionalFormatting xmlns:xm="http://schemas.microsoft.com/office/excel/2006/main">
          <x14:cfRule type="expression" priority="266" id="{1C5013F4-A85D-443B-9BFE-EC29F9B33B8C}">
            <xm:f>IF(OR('Cage 20'!$E$21="",'Cage 20'!$G$21="",'Cage 20'!$I$21="",'Cage 20'!$G$20=""),"",'Cage 20'!$E$21+'Cage 20'!$G$21+'Cage 20'!$I$21='Cage 20'!$G$20)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3" id="{E95CEC75-30BC-4BC1-ADDE-D1E9CE415BDD}">
            <xm:f>IF(OR('Cage 20'!$E$26="",'Cage 20'!$G$26="",COUNTA('Cage 20'!$D$25:$I$25)=""),"",SUM('Cage 20'!$E$26,'Cage 20'!$G$26)=COUNTA('Cage 20'!$D$25:$I$25))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C60:D60</xm:sqref>
        </x14:conditionalFormatting>
        <x14:conditionalFormatting xmlns:xm="http://schemas.microsoft.com/office/excel/2006/main">
          <x14:cfRule type="expression" priority="265" id="{5C219BEA-9AE3-4029-A496-2A0703E53CB7}">
            <xm:f>IF(OR('Cage 21'!$E$21="",'Cage 21'!$G$21="",'Cage 21'!$I$21="",'Cage 21'!$G$20=""),"",'Cage 21'!$E$21+'Cage 21'!$G$21+'Cage 21'!$I$21='Cage 21'!$G$20)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2" id="{AD36C469-1ED3-458E-8A74-0CFB99D04242}">
            <xm:f>IF(OR('Cage 21'!$E$26="",'Cage 21'!$G$26="",COUNTA('Cage 21'!$D$25:$I$25)=""),"",SUM('Cage 21'!$E$26,'Cage 21'!$G$26)=COUNTA('Cage 21'!$D$25:$I$25))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C61:D61</xm:sqref>
        </x14:conditionalFormatting>
        <x14:conditionalFormatting xmlns:xm="http://schemas.microsoft.com/office/excel/2006/main">
          <x14:cfRule type="expression" priority="264" id="{F6DC0FE2-46E4-42BD-BB89-74944690921E}">
            <xm:f>IF(OR('Cage 22'!$E$21="",'Cage 22'!$G$21="",'Cage 22'!$I$21="",'Cage 22'!$G$20=""),"",'Cage 22'!$E$21+'Cage 22'!$G$21+'Cage 22'!$I$21='Cage 22'!$G$20)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1" id="{D4CD621E-DEF8-40B2-9D75-71E26B26E958}">
            <xm:f>IF(OR('Cage 22'!$E$26="",'Cage 22'!$G$26="",COUNTA('Cage 22'!$D$25:$I$25)=""),"",SUM('Cage 22'!$E$26,'Cage 22'!$G$26)=COUNTA('Cage 22'!$D$25:$I$25))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C62:D62</xm:sqref>
        </x14:conditionalFormatting>
        <x14:conditionalFormatting xmlns:xm="http://schemas.microsoft.com/office/excel/2006/main">
          <x14:cfRule type="expression" priority="263" id="{6444B8D8-C448-45E6-9826-8EBE4AE5DF8A}">
            <xm:f>IF(OR('Cage 23'!$E$21="",'Cage 23'!$G$21="",'Cage 23'!$I$21="",'Cage 23'!$G$20=""),"",'Cage 23'!$E$21+'Cage 23'!$G$21+'Cage 23'!$I$21='Cage 23'!$G$20)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50" id="{7485078A-579E-44B9-A8E1-D0CC1F1285D1}">
            <xm:f>IF(OR('Cage 23'!$E$26="",'Cage 23'!$G$26="",COUNTA('Cage 23'!$D$25:$I$25)=""),"",SUM('Cage 23'!$E$26,'Cage 23'!$G$26)=COUNTA('Cage 23'!$D$25:$I$25))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C63:D63</xm:sqref>
        </x14:conditionalFormatting>
        <x14:conditionalFormatting xmlns:xm="http://schemas.microsoft.com/office/excel/2006/main">
          <x14:cfRule type="expression" priority="262" id="{B1DF4A82-A1E2-4DFB-890E-B6B54603EF11}">
            <xm:f>IF(OR('Cage 24'!$E$21="",'Cage 24'!$G$21="",'Cage 24'!$I$21="",'Cage 24'!$G$20=""),"",'Cage 24'!$E$21+'Cage 24'!$G$21+'Cage 24'!$I$21='Cage 24'!$G$20)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9" id="{0AB5289F-6728-4014-86E8-DE7BDAE80A53}">
            <xm:f>IF(OR('Cage 24'!$E$26="",'Cage 24'!$G$26="",COUNTA('Cage 24'!$D$25:$I$25)=""),"",SUM('Cage 24'!$E$26,'Cage 24'!$G$26)=COUNTA('Cage 24'!$D$25:$I$25))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C64:D64</xm:sqref>
        </x14:conditionalFormatting>
        <x14:conditionalFormatting xmlns:xm="http://schemas.microsoft.com/office/excel/2006/main">
          <x14:cfRule type="expression" priority="261" id="{53E4A9BA-3B22-418F-BA39-6B90933FD6A4}">
            <xm:f>IF(OR('Cage 25'!$E$26="",'Cage 25'!$G$26="",COUNTA('Cage 25'!$D$25:$I$25)=""),"",SUM('Cage 25'!$E$26,'Cage 25'!$G$26)=COUNTA('Cage 25'!$D$25:$I$25))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8" id="{9263D811-9DDF-453D-BB99-1EBE8D3380ED}">
            <xm:f>IF(OR('Cage 25'!$E$21="",'Cage 25'!$G$21="",'Cage 25'!$I$21="",'Cage 25'!$G$20=""),"",'Cage 25'!$E$21+'Cage 25'!$G$21+'Cage 25'!$I$21='Cage 25'!$G$20)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C65:D65</xm:sqref>
        </x14:conditionalFormatting>
        <x14:conditionalFormatting xmlns:xm="http://schemas.microsoft.com/office/excel/2006/main">
          <x14:cfRule type="expression" priority="260" id="{F097ACF2-8E33-4ACA-BF66-520F30259982}">
            <xm:f>IF(OR('Cage 26'!$E$26="",'Cage 26'!$G$26="",COUNTA('Cage 26'!$D$25:$I$25)=""),"",SUM('Cage 26'!$E$26,'Cage 26'!$G$26)=COUNTA('Cage 26'!$D$25:$I$25))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7" id="{7811D5FD-A448-42F8-B84F-134E3F67AB7E}">
            <xm:f>IF(OR('Cage 26'!$E$21="",'Cage 26'!$G$21="",'Cage 26'!$I$21="",'Cage 26'!$G$20=""),"",'Cage 26'!$E$21+'Cage 26'!$G$21+'Cage 26'!$I$21='Cage 26'!$G$20)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C66:D66</xm:sqref>
        </x14:conditionalFormatting>
        <x14:conditionalFormatting xmlns:xm="http://schemas.microsoft.com/office/excel/2006/main">
          <x14:cfRule type="expression" priority="259" id="{047E7756-D862-4E8B-9BA8-53CB4DC0241A}">
            <xm:f>IF(OR('Cage 27'!$E$26="",'Cage 27'!$G$26="",COUNTA('Cage 27'!$D$25:$I$25)=""),"",SUM('Cage 27'!$E$26,'Cage 27'!$G$26)=COUNTA('Cage 27'!$D$25:$I$25))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6" id="{A9B71112-6E34-4676-B763-2E35F90488ED}">
            <xm:f>IF(OR('Cage 27'!$E$21="",'Cage 27'!$G$21="",'Cage 27'!$I$21="",'Cage 27'!$G$20=""),"",'Cage 27'!$E$21+'Cage 27'!$G$21+'Cage 27'!$I$21='Cage 27'!$G$20)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C67:D67</xm:sqref>
        </x14:conditionalFormatting>
        <x14:conditionalFormatting xmlns:xm="http://schemas.microsoft.com/office/excel/2006/main">
          <x14:cfRule type="expression" priority="257" id="{A0D7DFCE-65AA-4D1C-90EB-85876EFD2161}">
            <xm:f>IF(OR('Cage 29'!$E$21="",'Cage 29'!$G$21="",'Cage 29'!$I$21="",'Cage 29'!$G$20=""),"",'Cage 29'!$E$21+'Cage 29'!$G$21+'Cage 29'!$I$21='Cage 29'!$G$20)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44" id="{E148AFC7-FCF7-4183-B383-C301259A387C}">
            <xm:f>IF(OR('Cage 29'!$E$26="",'Cage 29'!$G$26="",COUNTA('Cage 29'!$D$25:$I$25)=""),"",SUM('Cage 29'!$E$26,'Cage 29'!$G$26)=COUNTA('Cage 29'!$D$25:$I$25))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C69:D69</xm:sqref>
        </x14:conditionalFormatting>
        <x14:conditionalFormatting xmlns:xm="http://schemas.microsoft.com/office/excel/2006/main">
          <x14:cfRule type="expression" priority="256" id="{A4D366A0-B394-44CD-B038-028BBC9AF00C}">
            <xm:f>IF(OR('Cage 30'!$E$21="",'Cage 30'!$G$21="",'Cage 30'!$I$21="",'Cage 30'!$G$20=""),"",'Cage 30'!$E$21+'Cage 30'!$G$21+'Cage 30'!$I$21='Cage 30'!$G$20)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43" id="{68A4E043-78CA-442F-B0C6-1DADE2E75E51}">
            <xm:f>IF(OR('Cage 30'!$E$26="",'Cage 30'!$G$26="",COUNTA('Cage 30'!$D$25:$I$25)=""),"",SUM('Cage 30'!$E$26,'Cage 30'!$G$26)=COUNTA('Cage 30'!$D$25:$I$25))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C70:D70</xm:sqref>
        </x14:conditionalFormatting>
        <x14:conditionalFormatting xmlns:xm="http://schemas.microsoft.com/office/excel/2006/main">
          <x14:cfRule type="expression" priority="254" id="{0FABBEA3-8F9B-4E0C-AB54-BB734AB3A64D}">
            <xm:f>IF(OR('Cage 32'!$E$21="",'Cage 32'!$G$21="",'Cage 32'!$I$21="",'Cage 32'!$G$20=""),"",'Cage 32'!$E$21+'Cage 32'!$G$21+'Cage 32'!$I$21='Cage 32'!$G$20)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1" id="{B0CF69D6-D501-4286-8C1B-2EEC69D72E6D}">
            <xm:f>IF(OR('Cage 32'!$E$26="",'Cage 32'!$G$26="",COUNTA('Cage 32'!$D$25:$I$25)=""),"",SUM('Cage 32'!$E$26,'Cage 32'!$G$26)=COUNTA('Cage 32'!$D$25:$I$25))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C72:D72</xm:sqref>
        </x14:conditionalFormatting>
        <x14:conditionalFormatting xmlns:xm="http://schemas.microsoft.com/office/excel/2006/main">
          <x14:cfRule type="expression" priority="253" id="{271B23EA-F642-4A84-B917-799651EBD3C9}">
            <xm:f>IF(OR('Cage 33'!$E$21="",'Cage 33'!$G$21="",'Cage 33'!$I$21="",'Cage 33'!$G$20=""),"",'Cage 33'!$E$21+'Cage 33'!$G$21+'Cage 33'!$I$21='Cage 33'!$G$20)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40" id="{AFE02703-8511-468D-B1AD-F38114F04637}">
            <xm:f>IF(OR('Cage 33'!$E$26="",'Cage 33'!$G$26="",COUNTA('Cage 33'!$D$25:$I$25)=""),"",SUM('Cage 33'!$E$26,'Cage 33'!$G$26)=COUNTA('Cage 33'!$D$25:$I$25))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C73:D73</xm:sqref>
        </x14:conditionalFormatting>
        <x14:conditionalFormatting xmlns:xm="http://schemas.microsoft.com/office/excel/2006/main">
          <x14:cfRule type="expression" priority="249" id="{47DE6EF1-3690-476E-A05E-7F3220D2C967}">
            <xm:f>IF(OR('Cage 37'!$E$21="",'Cage 37'!$G$21="",'Cage 37'!$I$21="",'Cage 37'!$G$20=""),"",'Cage 37'!$E$21+'Cage 37'!$G$21+'Cage 37'!$I$21='Cage 37'!$G$20)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36" id="{A7ADDB68-D40B-45A2-B12D-8BAD828A1994}">
            <xm:f>IF(OR('Cage 37'!$E$26="",'Cage 37'!$G$26="",COUNTA('Cage 37'!$D$25:$I$25)=""),"",SUM('Cage 37'!$E$26,'Cage 37'!$G$26)=COUNTA('Cage 37'!$D$25:$I$25))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C77:D77</xm:sqref>
        </x14:conditionalFormatting>
        <x14:conditionalFormatting xmlns:xm="http://schemas.microsoft.com/office/excel/2006/main">
          <x14:cfRule type="expression" priority="304" id="{B294DE6E-C4B7-48A1-AF85-B42B46B805C3}">
            <xm:f>IF(OR('Cage 19'!$M$14="",'Cage 19'!$O$14="",COUNTA('Cage 19'!$L$13:$Q$13)=""),"",SUM('Cage 19'!$M$14,'Cage 19'!$O$14)=COUNTA('Cage 19'!$L$13:$Q$13))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14:cfRule type="expression" priority="414" id="{E5D248CA-49DE-4BA2-A310-F26BA5BA44DB}">
            <xm:f>IF(OR('Cage 19'!$M$9="",'Cage 19'!$O$9="",'Cage 19'!$Q$9="",'Cage 19'!$O$8=""),"",'Cage 19'!$M$9+'Cage 19'!$O$9+'Cage 19'!$Q$9='Cage 19'!$O$8)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C96:D96</xm:sqref>
        </x14:conditionalFormatting>
        <x14:conditionalFormatting xmlns:xm="http://schemas.microsoft.com/office/excel/2006/main">
          <x14:cfRule type="expression" priority="251" id="{D1A3EA35-1F6F-4A2C-B6BA-66B4D8EB1566}">
            <xm:f>IF(OR('Cage 35'!$E$21="",'Cage 35'!$G$21="",'Cage 35'!$I$21="",'Cage 35'!$G$20=""),"",'Cage 35'!$E$21+'Cage 35'!$G$21+'Cage 35'!$I$21='Cage 35'!$G$20)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38" id="{05D32D44-2391-46A7-A028-ACD3D2A0E790}">
            <xm:f>IF(OR('Cage 35'!$E$26="",'Cage 35'!$G$26="",COUNTA('Cage 35'!$D$25:$I$25)=""),"",SUM('Cage 35'!$E$26,'Cage 35'!$G$26)=COUNTA('Cage 35'!$D$25:$I$25))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C75:D75</xm:sqref>
        </x14:conditionalFormatting>
        <x14:conditionalFormatting xmlns:xm="http://schemas.microsoft.com/office/excel/2006/main">
          <x14:cfRule type="expression" priority="252" id="{D1C75EDE-654A-4F89-A26B-0243A7CF5089}">
            <xm:f>IF(OR('Cage 34'!$E$21="",'Cage 34'!$G$21="",'Cage 34'!$I$21="",'Cage 34'!$G$20=""),"",'Cage 34'!$E$21+'Cage 34'!$G$21+'Cage 34'!$I$21='Cage 34'!$G$20)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39" id="{C19454A3-52DF-491C-BEBC-B9F4F6B29C35}">
            <xm:f>IF(OR('Cage 34'!$E$26="",'Cage 34'!$G$26="",COUNTA('Cage 34'!$D$25:$I$25)=""),"",SUM('Cage 34'!$E$26,'Cage 34'!$G$26)=COUNTA('Cage 34'!$D$25:$I$25))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C74:D74</xm:sqref>
        </x14:conditionalFormatting>
        <x14:conditionalFormatting xmlns:xm="http://schemas.microsoft.com/office/excel/2006/main">
          <x14:cfRule type="expression" priority="250" id="{DF6AA0D9-A051-459A-89D7-5AA4F8185676}">
            <xm:f>IF(OR('Cage 36'!$E$21="",'Cage 36'!$G$21="",'Cage 36'!$I$21="",'Cage 36'!$G$20=""),"",'Cage 36'!$E$21+'Cage 36'!$G$21+'Cage 36'!$I$21='Cage 36'!$G$20)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14:cfRule type="expression" priority="437" id="{F00354AB-86C2-41E9-9C0C-60F11BAF3EA2}">
            <xm:f>IF(OR('Cage 36'!$E$26="",'Cage 36'!$G$26="",COUNTA('Cage 36'!$D$25:$I$25)=""),"",SUM('Cage 36'!$E$26,'Cage 36'!$G$26)=COUNTA('Cage 36'!$D$25:$I$25))</xm:f>
            <x14:dxf>
              <font>
                <b/>
                <i val="0"/>
                <color auto="1"/>
              </font>
              <fill>
                <patternFill>
                  <bgColor theme="1"/>
                </patternFill>
              </fill>
            </x14:dxf>
          </x14:cfRule>
          <xm:sqref>C76:D76</xm:sqref>
        </x14:conditionalFormatting>
        <x14:conditionalFormatting xmlns:xm="http://schemas.microsoft.com/office/excel/2006/main">
          <x14:cfRule type="expression" priority="597" id="{61667FF1-BBD1-4DFF-9270-5EB6FC3EC546}">
            <xm:f>AND($H$4&lt;=TODAY(),COUNTA('Cage 1'!$D$13:$I$13)&lt;&gt;COUNTA('Cage 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74" id="{C6A7E8CB-5C19-4972-B963-4CA3BB81B350}">
            <xm:f>AND($H$4&lt;=TODAY(),COUNTIF('Cage 1'!$D$13:$I$13,"")&lt;6,COUNTA('Cage 1'!$D$13:$I$13)&lt;&gt;COUNTA('Cage 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C4:D4 H4</xm:sqref>
        </x14:conditionalFormatting>
        <x14:conditionalFormatting xmlns:xm="http://schemas.microsoft.com/office/excel/2006/main">
          <x14:cfRule type="expression" priority="929" id="{F20165B7-D417-4CDE-8614-0048B78325DC}">
            <xm:f>AND($H$7&lt;=TODAY(),COUNTA('Cage 4'!$D$13:$I$13)&lt;&gt;COUNTA('Cage 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407" id="{69C92DF8-B06E-4F6A-94DD-143213A9EF69}">
            <xm:f>AND($H$7&lt;=TODAY(),COUNTIF('Cage 4'!$D$13:$I$13,"")&lt;6,COUNTA('Cage 4'!$D$13:$I$13)&lt;&gt;COUNTA('Cage 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C7:D7 H7</xm:sqref>
        </x14:conditionalFormatting>
        <x14:conditionalFormatting xmlns:xm="http://schemas.microsoft.com/office/excel/2006/main">
          <x14:cfRule type="expression" priority="720" id="{347CCD03-6467-439E-BA3F-F08E28DF7652}">
            <xm:f>AND($H$68&lt;=TODAY(),COUNTA('Cage 28'!$D$25:$I$25)&lt;&gt;COUNTA('Cage 28'!$D$23:$I$23))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6" id="{B52299EF-58F3-4AA1-8F1F-EFCFFDB52526}">
            <xm:f>AND($H$68&lt;=TODAY(),COUNTIF('Cage 28'!$D$25:$I$25,"")&lt;6,COUNTA('Cage 28'!$D$25:$I$25)&lt;&gt;COUNTA('Cage 28'!$D$23:$I$23))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C68:D68 H68</xm:sqref>
        </x14:conditionalFormatting>
        <x14:conditionalFormatting xmlns:xm="http://schemas.microsoft.com/office/excel/2006/main">
          <x14:cfRule type="expression" priority="717" id="{F5AD4507-C9AB-46AC-A5FA-FB06E12C4971}">
            <xm:f>AND($H$71&lt;=TODAY(),COUNTA('Cage 31'!$D$25:$I$25)&lt;&gt;COUNTA('Cage 31'!$D$23:$I$23))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3" id="{AC4F61E8-1FF6-41A0-A95B-6647D0FFED39}">
            <xm:f>AND($H$71&lt;=TODAY(),COUNTIF('Cage 31'!$D$25:$I$25,"")&lt;6,COUNTA('Cage 31'!$D$25:$I$25)&lt;&gt;COUNTA('Cage 31'!$D$23:$I$23))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C71:D71 H71</xm:sqref>
        </x14:conditionalFormatting>
        <x14:conditionalFormatting xmlns:xm="http://schemas.microsoft.com/office/excel/2006/main">
          <x14:cfRule type="expression" priority="923" id="{D6CA44C5-620A-46E6-9FEB-C47ADD5F2C7A}">
            <xm:f>AND($H$13&lt;=TODAY(),COUNTA('Cage 10'!$D$13:$I$13)&lt;&gt;COUNTA('Cage 10'!$D$11:$I$11))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5" id="{C50D9C12-91B3-4302-AC22-8E999F26797D}">
            <xm:f>AND($H$13&lt;=TODAY(),COUNTIF('Cage 10'!$D$13:$I$13,"")&lt;6,COUNTA('Cage 10'!$D$13:$I$13)&lt;&gt;COUNTA('Cage 10'!$D$11:$I$11))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C13:D13 H13</xm:sqref>
        </x14:conditionalFormatting>
        <x14:conditionalFormatting xmlns:xm="http://schemas.microsoft.com/office/excel/2006/main">
          <x14:cfRule type="expression" priority="899" id="{186E0C5B-E015-4BCC-A8F7-BEF714D274FF}">
            <xm:f>AND($H$37&lt;=TODAY(),COUNTA('Cage 34'!$D$13:$I$13)&lt;&gt;COUNTA('Cage 34'!$D$11:$I$11))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1" id="{E5AE0AEF-E322-4845-A4B8-2CB9A9757C9C}">
            <xm:f>AND($H$37&lt;=TODAY(),COUNTIF('Cage 34'!$D$13:$I$13,"")&lt;6,COUNTA('Cage 34'!$D$13:$I$13)&lt;&gt;COUNTA('Cage 34'!$D$11:$I$11))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C37:D37 H37</xm:sqref>
        </x14:conditionalFormatting>
        <x14:conditionalFormatting xmlns:xm="http://schemas.microsoft.com/office/excel/2006/main">
          <x14:cfRule type="expression" priority="746" id="{62604140-02B0-41C1-A35B-C49E0FD1F767}">
            <xm:f>AND($H$41&lt;=TODAY(),COUNTA('Cage 1'!$D$25:$I$25)&lt;&gt;COUNTA('Cage 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7" id="{096A8BE2-F242-421E-B645-90B568A0DE39}">
            <xm:f>AND($H$41&lt;=TODAY(),COUNTIF('Cage 1'!$D$25:$I$25,"&lt;&gt;")&lt;6,COUNTA('Cage 1'!$D$25:$I$25)&lt;&gt;COUNTA('Cage 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C41:D41 H41</xm:sqref>
        </x14:conditionalFormatting>
        <x14:conditionalFormatting xmlns:xm="http://schemas.microsoft.com/office/excel/2006/main">
          <x14:cfRule type="expression" priority="745" id="{E6DDD0E6-6CE1-449B-B4C2-00AB7F8ADA4A}">
            <xm:f>AND($H$42&lt;=TODAY(),COUNTA('Cage 2'!$D$25:$I$25)&lt;&gt;COUNTA('Cage 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18" id="{FB5C2543-4EF6-4D68-8B10-45368EF4AE5A}">
            <xm:f>AND($H$42&lt;=TODAY(),COUNTIF('Cage 2'!$D$25:$I$25,"")&lt;6,COUNTA('Cage 2'!$D$25:$I$25)&lt;&gt;COUNTA('Cage 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C42:D42 H42</xm:sqref>
        </x14:conditionalFormatting>
        <x14:conditionalFormatting xmlns:xm="http://schemas.microsoft.com/office/excel/2006/main">
          <x14:cfRule type="expression" priority="744" id="{85C69774-5DBA-4AB2-98E0-FB24BBDAA737}">
            <xm:f>AND($H$43&lt;=TODAY(),COUNTA('Cage 3'!$D$25:$I$25)&lt;&gt;COUNTA('Cage 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893" id="{430A0AF0-CFB1-461C-A685-0055568383F1}">
            <xm:f>AND($H$43&lt;=TODAY(),COUNTIF('Cage 3'!$D$25:$I$25,"")&lt;6,COUNTA('Cage 3'!$D$25:$I$25)&lt;&gt;COUNTA('Cage 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C43:D43 H43</xm:sqref>
        </x14:conditionalFormatting>
        <x14:conditionalFormatting xmlns:xm="http://schemas.microsoft.com/office/excel/2006/main">
          <x14:cfRule type="expression" priority="743" id="{00A002A7-0E06-43D5-8C8D-FE6B4F17A4FD}">
            <xm:f>AND($H$44&lt;=TODAY(),COUNTA('Cage 4'!$D$25:$I$25)&lt;&gt;COUNTA('Cage 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63" id="{24C68E25-0B0B-4201-AF87-0A15176B05A3}">
            <xm:f>AND($H$44&lt;=TODAY(),COUNTIF('Cage 4'!$D$25:$I$25,"")&lt;6,COUNTA('Cage 4'!$D$25:$I$25)&lt;&gt;COUNTA('Cage 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C44:D44 H44</xm:sqref>
        </x14:conditionalFormatting>
        <x14:conditionalFormatting xmlns:xm="http://schemas.microsoft.com/office/excel/2006/main">
          <x14:cfRule type="expression" priority="742" id="{BEA15240-FDBE-46BA-AB64-D5EF7D33CA66}">
            <xm:f>AND($H$45&lt;=TODAY(),COUNTA('Cage 5'!$D$25:$I$25)&lt;&gt;COUNTA('Cage 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44" id="{43237482-1E60-4258-9E18-88E792E3C678}">
            <xm:f>AND($H$45&lt;=TODAY(),COUNTIF('Cage 5'!$D$25:$I$25,"")&lt;6,COUNTA('Cage 5'!$D$25:$I$25)&lt;&gt;COUNTA('Cage 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C45:D45 H45</xm:sqref>
        </x14:conditionalFormatting>
        <x14:conditionalFormatting xmlns:xm="http://schemas.microsoft.com/office/excel/2006/main">
          <x14:cfRule type="expression" priority="741" id="{90705E57-9DD2-4431-B73E-1A93154DE80E}">
            <xm:f>AND($H$46&lt;=TODAY(),COUNTA('Cage 6'!$D$25:$I$25)&lt;&gt;COUNTA('Cage 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31" id="{D81995C4-9098-4DF3-90B7-ECB6B90B3921}">
            <xm:f>AND($H$46&lt;=TODAY(),COUNTIF('Cage 6'!$D$25:$I$25,"")&lt;6,COUNTA('Cage 6'!$D$25:$I$25)&lt;&gt;COUNTA('Cage 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C46:D46 H46</xm:sqref>
        </x14:conditionalFormatting>
        <x14:conditionalFormatting xmlns:xm="http://schemas.microsoft.com/office/excel/2006/main">
          <x14:cfRule type="expression" priority="740" id="{A13C7CB0-1E48-4DA6-A49D-C7DA379B4928}">
            <xm:f>AND($H$47&lt;=TODAY(),COUNTA('Cage 7'!$D$25:$I$25)&lt;&gt;COUNTA('Cage 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30" id="{DF54F7AD-DDAC-463C-9459-2ADFF74A676B}">
            <xm:f>AND($H$47&lt;=TODAY(),COUNTIF('Cage 7'!$D$25:$I$25,"")&lt;6,COUNTA('Cage 7'!$D$25:$I$25)&lt;&gt;COUNTA('Cage 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C47:D47 H47</xm:sqref>
        </x14:conditionalFormatting>
        <x14:conditionalFormatting xmlns:xm="http://schemas.microsoft.com/office/excel/2006/main">
          <x14:cfRule type="expression" priority="739" id="{A816ADB4-91EE-4301-8A9F-8698012AAF73}">
            <xm:f>AND($H$48&lt;=TODAY(),COUNTA('Cage 8'!$D$25:$I$25)&lt;&gt;COUNTA('Cage 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6" id="{301F3FB6-1A73-4A1A-91B3-81ECA61AB3B8}">
            <xm:f>AND($H$48&lt;=TODAY(),COUNTIF('Cage 8'!$D$25:$I$25,"")&lt;6,COUNTA('Cage 8'!$D$25:$I$25)&lt;&gt;COUNTA('Cage 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C48:D48 H48</xm:sqref>
        </x14:conditionalFormatting>
        <x14:conditionalFormatting xmlns:xm="http://schemas.microsoft.com/office/excel/2006/main">
          <x14:cfRule type="expression" priority="524" id="{CAE82ECE-AA6A-4454-A928-0D767FF5144D}">
            <xm:f>AND($H$49&lt;=TODAY(),COUNTA('Cage 9'!$D$25:$I$25)&lt;&gt;COUNTA('Cage 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40" id="{AACE4437-98CF-40EF-8EA0-31FBB15108E7}">
            <xm:f>AND($H$49&lt;=TODAY(),COUNTIF('Cage 9'!$D$25:$I$25,"")&lt;6,COUNTA('Cage 9'!$D$25:$I$25)&lt;&gt;COUNTA('Cage 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C49:D49 H49</xm:sqref>
        </x14:conditionalFormatting>
        <x14:conditionalFormatting xmlns:xm="http://schemas.microsoft.com/office/excel/2006/main">
          <x14:cfRule type="expression" priority="931" id="{9E0F2D0B-0827-43C3-80E6-EAE431D7079E}">
            <xm:f>AND($H$5&lt;=TODAY(),COUNTA('Cage 2'!$D$13:$I$13)&lt;&gt;COUNTA('Cage 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53" id="{11E7EBA0-7FFB-4419-9E6A-B8704FCAEE0F}">
            <xm:f>AND($H$5&lt;=TODAY(),COUNTIF('Cage 2'!$D$13:$I$13,"")&lt;6,COUNTA('Cage 2'!$D$13:$I$13)&lt;&gt;COUNTA('Cage 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C5:D5 H5</xm:sqref>
        </x14:conditionalFormatting>
        <x14:conditionalFormatting xmlns:xm="http://schemas.microsoft.com/office/excel/2006/main">
          <x14:cfRule type="expression" priority="509" id="{20438592-5109-439B-AE74-A35959245AE2}">
            <xm:f>AND($H$6&lt;=TODAY(),COUNTA('Cage 3'!$D$13:$I$13)&lt;&gt;COUNTA('Cage 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52" id="{21BB694D-AAF8-4C16-AEDE-2A3C8026A704}">
            <xm:f>AND($H$6&lt;=TODAY(),COUNTIF('Cage 3'!$D$13:$I$13,"")&lt;6,COUNTA('Cage 3'!$D$13:$I$13)&lt;&gt;COUNTA('Cage 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C6:D6 H6</xm:sqref>
        </x14:conditionalFormatting>
        <x14:conditionalFormatting xmlns:xm="http://schemas.microsoft.com/office/excel/2006/main">
          <x14:cfRule type="expression" priority="928" id="{944AFB94-A1BB-40DB-A147-B2AD1B77ADF8}">
            <xm:f>AND($H$8&lt;=TODAY(),COUNTA('Cage 5'!$D$13:$I$13)&lt;&gt;COUNTA('Cage 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50" id="{09E96D44-CC0B-4BAE-B07C-530A6D1F5BC1}">
            <xm:f>AND($H$8&lt;=TODAY(),COUNTIF('Cage 5'!$D$13:$I$13,"")&lt;6,COUNTA('Cage 5'!$D$13:$I$13)&lt;&gt;COUNTA('Cage 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C8:D8 H8</xm:sqref>
        </x14:conditionalFormatting>
        <x14:conditionalFormatting xmlns:xm="http://schemas.microsoft.com/office/excel/2006/main">
          <x14:cfRule type="expression" priority="926" id="{00EC8775-32B0-436E-B0BC-55598D6BA51F}">
            <xm:f>AND($H$10&lt;=TODAY(),COUNTA('Cage 7'!$D$13:$I$13)&lt;&gt;COUNTA('Cage 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54" id="{7368AC26-F937-4B23-88BF-4F2BB5D86208}">
            <xm:f>AND($H$10&lt;=TODAY(),COUNTIF('Cage 7'!$D$13:$I$13,"")&lt;6,COUNTA('Cage 7'!$D$13:$I$13)&lt;&gt;COUNTA('Cage 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C10:D10 H10</xm:sqref>
        </x14:conditionalFormatting>
        <x14:conditionalFormatting xmlns:xm="http://schemas.microsoft.com/office/excel/2006/main">
          <x14:cfRule type="expression" priority="925" id="{C4148210-8AE5-412F-A6D8-1AEF0EA49252}">
            <xm:f>AND($H$11&lt;=TODAY(),COUNTA('Cage 8'!$D$13:$I$13)&lt;&gt;COUNTA('Cage 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6" id="{2DA7B375-1F8C-4552-AD9A-3E81478FF1E3}">
            <xm:f>AND($H$11&lt;=TODAY(),COUNTIF('Cage 8'!$D$13:$I$13,"")&lt;6,COUNTA('Cage 8'!$D$13:$I$13)&lt;&gt;COUNTA('Cage 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C11:D11 H11</xm:sqref>
        </x14:conditionalFormatting>
        <x14:conditionalFormatting xmlns:xm="http://schemas.microsoft.com/office/excel/2006/main">
          <x14:cfRule type="expression" priority="924" id="{97FE4565-32D8-4125-8444-306496475D72}">
            <xm:f>AND($H$12&lt;=TODAY(),COUNTA('Cage 9'!$D$13:$I$13)&lt;&gt;COUNTA('Cage 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5" id="{E3BBB09D-53A0-45F7-B006-01BCDBE6B62A}">
            <xm:f>AND($H$12&lt;=TODAY(),COUNTIF('Cage 9'!$D$13:$I$13,"")&lt;6,COUNTA('Cage 9'!$D$13:$I$13)&lt;&gt;COUNTA('Cage 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C12:D12 H12</xm:sqref>
        </x14:conditionalFormatting>
        <x14:conditionalFormatting xmlns:xm="http://schemas.microsoft.com/office/excel/2006/main">
          <x14:cfRule type="expression" priority="922" id="{41CCD84F-C99F-419C-879C-DDBB79A32E3B}">
            <xm:f>AND($H$14&lt;=TODAY(),COUNTA('Cage 11'!$D$13:$I$13)&lt;&gt;COUNTA('Cage 11'!$D$11:$I$11))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3" id="{579DD696-C497-4BA1-BFB5-17856195567F}">
            <xm:f>AND($H$14&lt;=TODAY(),COUNTIF('Cage 11'!$D$13:$I$13,"")&lt;6,COUNTA('Cage 11'!$D$13:$I$13)&lt;&gt;COUNTA('Cage 11'!$D$11:$I$11))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C14:D14 H14</xm:sqref>
        </x14:conditionalFormatting>
        <x14:conditionalFormatting xmlns:xm="http://schemas.microsoft.com/office/excel/2006/main">
          <x14:cfRule type="expression" priority="921" id="{89696EF2-64F1-4B7C-9C4F-95112666519C}">
            <xm:f>AND($H$15&lt;=TODAY(),COUNTA('Cage 12'!$D$13:$I$13)&lt;&gt;COUNTA('Cage 12'!$D$11:$I$11))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2" id="{15329444-A22E-434B-8D6B-92AB33AC4D5C}">
            <xm:f>AND($H$15&lt;=TODAY(),COUNTIF('Cage 12'!$D$13:$I$13,"")&lt;6,COUNTA('Cage 12'!$D$13:$I$13)&lt;&gt;COUNTA('Cage 12'!$D$11:$I$11))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C15:D15 H15</xm:sqref>
        </x14:conditionalFormatting>
        <x14:conditionalFormatting xmlns:xm="http://schemas.microsoft.com/office/excel/2006/main">
          <x14:cfRule type="expression" priority="920" id="{156978DB-2E78-4770-B180-7F274E3DAD11}">
            <xm:f>AND($H$16&lt;=TODAY(),COUNTA('Cage 13'!$D$13:$I$13)&lt;&gt;COUNTA('Cage 13'!$D$11:$I$11))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1" id="{91706609-B83D-4916-A0B4-169F668AA5DC}">
            <xm:f>AND($H$16&lt;=TODAY(),COUNTIF('Cage 13'!$D$13:$I$13,"")&lt;6,COUNTA('Cage 13'!$D$13:$I$13)&lt;&gt;COUNTA('Cage 13'!$D$11:$I$11))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C16:D16 H16</xm:sqref>
        </x14:conditionalFormatting>
        <x14:conditionalFormatting xmlns:xm="http://schemas.microsoft.com/office/excel/2006/main">
          <x14:cfRule type="expression" priority="919" id="{F5F6E37F-0B51-465E-B1E5-4C4AA0C9DC39}">
            <xm:f>AND($H$17&lt;=TODAY(),COUNTA('Cage 14'!$D$13:$I$13)&lt;&gt;COUNTA('Cage 14'!$D$11:$I$11))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1" id="{14F7A7EC-3382-47A7-9856-C82529EA9BBF}">
            <xm:f>AND($H$17&lt;=TODAY(),COUNTIF('Cage 14'!$D$13:$I$13,"")&lt;6,COUNTA('Cage 14'!$D$13:$I$13)&lt;&gt;COUNTA('Cage 14'!$D$11:$I$11))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C17:D17 H17</xm:sqref>
        </x14:conditionalFormatting>
        <x14:conditionalFormatting xmlns:xm="http://schemas.microsoft.com/office/excel/2006/main">
          <x14:cfRule type="expression" priority="918" id="{DB055B2F-4847-4EB3-BDAB-447B0C737D2B}">
            <xm:f>AND($H$18&lt;=TODAY(),COUNTA('Cage 15'!$D$13:$I$13)&lt;&gt;COUNTA('Cage 15'!$D$11:$I$11))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41" id="{AD7365C1-0412-49A1-9DD8-9F97D9DAE3A2}">
            <xm:f>AND($H$18&lt;=TODAY(),COUNTIF('Cage 15'!$D$13:$I$13,"")&lt;6,COUNTA('Cage 15'!$D$13:$I$13)&lt;&gt;COUNTA('Cage 15'!$D$11:$I$11))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C18:D18 H18</xm:sqref>
        </x14:conditionalFormatting>
        <x14:conditionalFormatting xmlns:xm="http://schemas.microsoft.com/office/excel/2006/main">
          <x14:cfRule type="expression" priority="917" id="{2C00F72E-F460-412A-A204-209342B5D39F}">
            <xm:f>AND($H$19&lt;=TODAY(),COUNTA('Cage 16'!$D$13:$I$13)&lt;&gt;COUNTA('Cage 16'!$D$11:$I$11))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9" id="{EB6A3C35-E46E-4202-8494-0913CCD925AD}">
            <xm:f>AND($H$19&lt;=TODAY(),COUNTIF('Cage 16'!$D$13:$I$13,"")&lt;6,COUNTA('Cage 16'!$D$13:$I$13)&lt;&gt;COUNTA('Cage 16'!$D$11:$I$11))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C19:D19 H19</xm:sqref>
        </x14:conditionalFormatting>
        <x14:conditionalFormatting xmlns:xm="http://schemas.microsoft.com/office/excel/2006/main">
          <x14:cfRule type="expression" priority="916" id="{7559005A-518C-495A-88F1-3A50946B6192}">
            <xm:f>AND($H$20&lt;=TODAY(),COUNTA('Cage 17'!$D$13:$I$13)&lt;&gt;COUNTA('Cage 17'!$D$11:$I$11))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39" id="{F9716F39-9928-4371-9C04-DD7DAE3E9C6D}">
            <xm:f>AND($H$20&lt;=TODAY(),COUNTIF('Cage 17'!$D$13:$I$13,"")&lt;6,COUNTA('Cage 17'!$D$13:$I$13)&lt;&gt;COUNTA('Cage 17'!$D$11:$I$11))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C20:D20 H20</xm:sqref>
        </x14:conditionalFormatting>
        <x14:conditionalFormatting xmlns:xm="http://schemas.microsoft.com/office/excel/2006/main">
          <x14:cfRule type="expression" priority="915" id="{D7226D79-717C-4611-B2E8-6D2FBEB7D1DE}">
            <xm:f>AND($H$21&lt;=TODAY(),COUNTA('Cage 18'!$D$13:$I$13)&lt;&gt;COUNTA('Cage 18'!$D$11:$I$11))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6" id="{CB8717DD-5647-47AC-AF0A-AA186A5BB672}">
            <xm:f>AND($H$21&lt;=TODAY(),COUNTIF('Cage 18'!$D$13:$I$13,"")&lt;6,COUNTA('Cage 18'!$D$13:$I$13)&lt;&gt;COUNTA('Cage 18'!$D$11:$I$11))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C21:D21 H21</xm:sqref>
        </x14:conditionalFormatting>
        <x14:conditionalFormatting xmlns:xm="http://schemas.microsoft.com/office/excel/2006/main">
          <x14:cfRule type="expression" priority="914" id="{420A16AB-D279-438D-9E9F-E290FDA9E6DD}">
            <xm:f>AND($H$22&lt;=TODAY(),COUNTA('Cage 19'!$D$13:$I$13)&lt;&gt;COUNTA('Cage 19'!$D$11:$I$11))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5" id="{485B39BF-FEE4-49E1-A980-14FFC80BA217}">
            <xm:f>AND($H$22&lt;=TODAY(),COUNTIF('Cage 19'!$D$13:$I$13,"")&lt;6,COUNTA('Cage 19'!$D$13:$I$13)&lt;&gt;COUNTA('Cage 19'!$D$11:$I$11))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C22:D22 H22</xm:sqref>
        </x14:conditionalFormatting>
        <x14:conditionalFormatting xmlns:xm="http://schemas.microsoft.com/office/excel/2006/main">
          <x14:cfRule type="expression" priority="913" id="{712627A1-6CF7-4933-99F8-DA5B21D53CE1}">
            <xm:f>AND($H$23&lt;=TODAY(),COUNTA('Cage 20'!$D$13:$I$13)&lt;&gt;COUNTA('Cage 20'!$D$11:$I$11))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4" id="{5EE32068-600A-4C27-9F1B-B37E9A4A49F9}">
            <xm:f>AND($H$23&lt;=TODAY(),COUNTIF('Cage 20'!$D$13:$I$13,"")&lt;6,COUNTA('Cage 20'!$D$13:$I$13)&lt;&gt;COUNTA('Cage 20'!$D$11:$I$11))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C23:D23 H23</xm:sqref>
        </x14:conditionalFormatting>
        <x14:conditionalFormatting xmlns:xm="http://schemas.microsoft.com/office/excel/2006/main">
          <x14:cfRule type="expression" priority="912" id="{3506BFC8-01C4-4050-8E2A-AFF0AC5E634F}">
            <xm:f>AND($H$24&lt;=TODAY(),COUNTA('Cage 21'!$D$13:$I$13)&lt;&gt;COUNTA('Cage 21'!$D$11:$I$11))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221" id="{7FAF7AD9-141D-40B2-850A-1B9EF6F68C68}">
            <xm:f>AND($H$24&lt;=TODAY(),COUNTIF('Cage 21'!$D$13:$I$13,"&lt;&gt;")&lt;6,COUNTA('Cage 21'!$D$13:$I$13)&lt;&gt;COUNTA('Cage 21'!$D$11:$I$11))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C24:D24 H24</xm:sqref>
        </x14:conditionalFormatting>
        <x14:conditionalFormatting xmlns:xm="http://schemas.microsoft.com/office/excel/2006/main">
          <x14:cfRule type="expression" priority="911" id="{66F493BE-EE12-46C3-8A93-DC45FB7665E8}">
            <xm:f>AND($H$25&lt;=TODAY(),COUNTA('Cage 22'!$D$13:$I$13)&lt;&gt;COUNTA('Cage 22'!$D$11:$I$11))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3" id="{13F36FAE-604F-416E-9D53-E9F1AAA554DB}">
            <xm:f>AND($H$25&lt;=TODAY(),COUNTIF('Cage 22'!$D$13:$I$13,"")&lt;6,COUNTA('Cage 22'!$D$13:$I$13)&lt;&gt;COUNTA('Cage 22'!$D$11:$I$11))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C25:D25 H25</xm:sqref>
        </x14:conditionalFormatting>
        <x14:conditionalFormatting xmlns:xm="http://schemas.microsoft.com/office/excel/2006/main">
          <x14:cfRule type="expression" priority="910" id="{1B8EF9D3-97B3-4723-9A33-6CBE1DF7FADE}">
            <xm:f>AND($H$26&lt;=TODAY(),COUNTA('Cage 23'!$D$13:$I$13)&lt;&gt;COUNTA('Cage 23'!$D$11:$I$11))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2" id="{8EABDD45-EB52-4A94-957B-E0971C1B6360}">
            <xm:f>AND($H$26&lt;=TODAY(),COUNTIF('Cage 23'!$D$13:$I$13,"")&lt;6,COUNTA('Cage 23'!$D$13:$I$13)&lt;&gt;COUNTA('Cage 23'!$D$11:$I$11))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C26:D26 H26</xm:sqref>
        </x14:conditionalFormatting>
        <x14:conditionalFormatting xmlns:xm="http://schemas.microsoft.com/office/excel/2006/main">
          <x14:cfRule type="expression" priority="909" id="{336F61C2-0CB1-4542-880A-0BCD351CD77B}">
            <xm:f>AND($H$27&lt;=TODAY(),COUNTA('Cage 24'!$D$13:$I$13)&lt;&gt;COUNTA('Cage 24'!$D$11:$I$11))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218" id="{9952D911-7870-43D6-9296-5394F91A63E4}">
            <xm:f>AND($H$27&lt;=TODAY(),COUNTIF('Cage 24'!$D$13:$I$13,"&lt;&gt;")&lt;6,COUNTA('Cage 24'!$D$13:$I$13)&lt;&gt;COUNTA('Cage 24'!$D$11:$I$11))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C27:D27 H27</xm:sqref>
        </x14:conditionalFormatting>
        <x14:conditionalFormatting xmlns:xm="http://schemas.microsoft.com/office/excel/2006/main">
          <x14:cfRule type="expression" priority="908" id="{39246B45-FCDF-450A-9E15-26BB6C12EBD4}">
            <xm:f>AND($H$28&lt;=TODAY(),COUNTA('Cage 25'!$D$13:$I$13)&lt;&gt;COUNTA('Cage 25'!$D$11:$I$11))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0" id="{C8094F04-740F-4882-8C7F-DD65A78882AB}">
            <xm:f>AND($H$28&lt;=TODAY(),COUNTIF('Cage 25'!$D$13:$I$13,"")&lt;6,COUNTA('Cage 25'!$D$13:$I$13)&lt;&gt;COUNTA('Cage 25'!$D$11:$I$11))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C28:D28 H28</xm:sqref>
        </x14:conditionalFormatting>
        <x14:conditionalFormatting xmlns:xm="http://schemas.microsoft.com/office/excel/2006/main">
          <x14:cfRule type="expression" priority="907" id="{1C6CCF7C-DE6D-4468-9184-D7CF495B4382}">
            <xm:f>AND($H$29&lt;=TODAY(),COUNTA('Cage 26'!$D$13:$I$13)&lt;&gt;COUNTA('Cage 26'!$D$11:$I$11))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9" id="{7814C584-7591-43EC-BB0C-621759DA6AB0}">
            <xm:f>AND($H$29&lt;=TODAY(),COUNTIF('Cage 26'!$D$13:$I$13,"")&lt;6,COUNTA('Cage 26'!$D$13:$I$13)&lt;&gt;COUNTA('Cage 26'!$D$11:$I$11))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C29:D29 H29</xm:sqref>
        </x14:conditionalFormatting>
        <x14:conditionalFormatting xmlns:xm="http://schemas.microsoft.com/office/excel/2006/main">
          <x14:cfRule type="expression" priority="906" id="{5DBF7425-39FC-4B82-88E5-CABE14907BD6}">
            <xm:f>AND($H$30&lt;=TODAY(),COUNTA('Cage 27'!$D$13:$I$13)&lt;&gt;COUNTA('Cage 27'!$D$11:$I$11))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8" id="{ECC46CD3-7828-4617-B988-A0A8FA99170E}">
            <xm:f>AND($H$30&lt;=TODAY(),COUNTIF('Cage 27'!$D$13:$I$13,"")&lt;6,COUNTA('Cage 27'!$D$13:$I$13)&lt;&gt;COUNTA('Cage 27'!$D$11:$I$11))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C30:D30 H30</xm:sqref>
        </x14:conditionalFormatting>
        <x14:conditionalFormatting xmlns:xm="http://schemas.microsoft.com/office/excel/2006/main">
          <x14:cfRule type="expression" priority="905" id="{3C4CDF6E-2689-464F-B824-B14BDB3D8A85}">
            <xm:f>AND($H$31&lt;=TODAY(),COUNTA('Cage 28'!$D$13:$I$13)&lt;&gt;COUNTA('Cage 28'!$D$11:$I$11))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7" id="{4E63519E-C2CC-4C18-A7AC-1F23778444FB}">
            <xm:f>AND($H$31&lt;=TODAY(),COUNTIF('Cage 28'!$D$13:$I$13,"")&lt;6,COUNTA('Cage 28'!$D$13:$I$13)&lt;&gt;COUNTA('Cage 28'!$D$11:$I$11))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C31:D31 H31</xm:sqref>
        </x14:conditionalFormatting>
        <x14:conditionalFormatting xmlns:xm="http://schemas.microsoft.com/office/excel/2006/main">
          <x14:cfRule type="expression" priority="904" id="{BA641CEC-35F8-4012-8752-1853ED1A1F87}">
            <xm:f>AND($H$32&lt;=TODAY(),COUNTA('Cage 29'!$D$13:$I$13)&lt;&gt;COUNTA('Cage 29'!$D$11:$I$11))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6" id="{45FA83F2-0787-4037-BBD5-00E5BC34B677}">
            <xm:f>AND($H$32&lt;=TODAY(),COUNTIF('Cage 29'!$D$13:$I$13,"")&lt;6,COUNTA('Cage 29'!$D$13:$I$13)&lt;&gt;COUNTA('Cage 29'!$D$11:$I$11))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C32:D32 H32</xm:sqref>
        </x14:conditionalFormatting>
        <x14:conditionalFormatting xmlns:xm="http://schemas.microsoft.com/office/excel/2006/main">
          <x14:cfRule type="expression" priority="903" id="{CD01D667-A748-47B2-A293-E1A2F3F32F15}">
            <xm:f>AND($H$33&lt;=TODAY(),COUNTA('Cage 30'!$D$13:$I$13)&lt;&gt;COUNTA('Cage 30'!$D$11:$I$11))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5" id="{D2213214-67F0-464C-BDDF-1DB5DDEA8BCD}">
            <xm:f>AND($H$33&lt;=TODAY(),COUNTIF('Cage 30'!$D$13:$I$13,"")&lt;6,COUNTA('Cage 30'!$D$13:$I$13)&lt;&gt;COUNTA('Cage 30'!$D$11:$I$11))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C33:D33 H33</xm:sqref>
        </x14:conditionalFormatting>
        <x14:conditionalFormatting xmlns:xm="http://schemas.microsoft.com/office/excel/2006/main">
          <x14:cfRule type="expression" priority="902" id="{36B2EC9A-5F00-47FC-8E85-F724D6F67593}">
            <xm:f>AND($H$34&lt;=TODAY(),COUNTA('Cage 31'!$D$13:$I$13)&lt;&gt;COUNTA('Cage 31'!$D$11:$I$11))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4" id="{99F34EE4-EDAE-4AE7-B668-53D604C4F80A}">
            <xm:f>AND($H$34&lt;=TODAY(),COUNTIF('Cage 31'!$D$13:$I$13,"")&lt;6,COUNTA('Cage 31'!$D$13:$I$13)&lt;&gt;COUNTA('Cage 31'!$D$11:$I$11))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C34:D34 H34</xm:sqref>
        </x14:conditionalFormatting>
        <x14:conditionalFormatting xmlns:xm="http://schemas.microsoft.com/office/excel/2006/main">
          <x14:cfRule type="expression" priority="901" id="{00B9DFE8-03F8-473F-B6FC-8B0F0E843090}">
            <xm:f>AND($H$35&lt;=TODAY(),COUNTA('Cage 32'!$D$13:$I$13)&lt;&gt;COUNTA('Cage 32'!$D$11:$I$11))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3" id="{F152C77E-980B-4583-B9D1-31949E25DAC2}">
            <xm:f>AND($H$35&lt;=TODAY(),COUNTIF('Cage 32'!$D$13:$I$13,"")&lt;6,COUNTA('Cage 32'!$D$13:$I$13)&lt;&gt;COUNTA('Cage 32'!$D$11:$I$11))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C35:D35 H35</xm:sqref>
        </x14:conditionalFormatting>
        <x14:conditionalFormatting xmlns:xm="http://schemas.microsoft.com/office/excel/2006/main">
          <x14:cfRule type="expression" priority="900" id="{BC71ACD1-E4D0-4AED-BA0B-85D4F06CB4AC}">
            <xm:f>AND($H$36&lt;=TODAY(),COUNTA('Cage 33'!$D$13:$I$13)&lt;&gt;COUNTA('Cage 33'!$D$11:$I$11))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1" id="{6D7D72E1-BB61-4B54-8ED7-3547CBC84096}">
            <xm:f>AND($H$36&lt;=TODAY(),COUNTIF('Cage 33'!$D$13:$I$13,"")&lt;6,COUNTA('Cage 33'!$D$13:$I$13)&lt;&gt;COUNTA('Cage 33'!$D$11:$I$11))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C36:D36 H36</xm:sqref>
        </x14:conditionalFormatting>
        <x14:conditionalFormatting xmlns:xm="http://schemas.microsoft.com/office/excel/2006/main">
          <x14:cfRule type="expression" priority="898" id="{A24A6D69-5477-44C5-B258-B4AA28A54502}">
            <xm:f>AND($H$38&lt;=TODAY(),COUNTA('Cage 35'!$D$13:$I$13)&lt;&gt;COUNTA('Cage 35'!$D$11:$I$11))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0" id="{00F6FE68-1E74-4623-8FEB-BA5410997490}">
            <xm:f>AND($H$38&lt;=TODAY(),COUNTIF('Cage 35'!$D$13:$I$13,"")&lt;6,COUNTA('Cage 35'!$D$13:$I$13)&lt;&gt;COUNTA('Cage 35'!$D$11:$I$11))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C38:D38 H38</xm:sqref>
        </x14:conditionalFormatting>
        <x14:conditionalFormatting xmlns:xm="http://schemas.microsoft.com/office/excel/2006/main">
          <x14:cfRule type="expression" priority="896" id="{9D9764AD-D396-4CE2-8E5B-9CC2243E24A2}">
            <xm:f>AND($H$40&lt;=TODAY(),COUNTA('Cage 37'!$D$13:$I$13)&lt;&gt;COUNTA('Cage 37'!$D$11:$I$11))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8" id="{49E27F95-E1FD-440E-A09C-7798AF8FAE07}">
            <xm:f>AND($H$40&lt;=TODAY(),COUNTIF('Cage 37'!$D$13:$I$13,"")&lt;6,COUNTA('Cage 37'!$D$13:$I$13)&lt;&gt;COUNTA('Cage 37'!$D$11:$I$11))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C40:D40 H40</xm:sqref>
        </x14:conditionalFormatting>
        <x14:conditionalFormatting xmlns:xm="http://schemas.microsoft.com/office/excel/2006/main">
          <x14:cfRule type="expression" priority="737" id="{AED787C1-EDA9-4EA5-AE78-1ED9B45B3F49}">
            <xm:f>AND($H$51&lt;=TODAY(),COUNTA('Cage 11'!$D$25:$I$25)&lt;&gt;COUNTA('Cage 11'!$D$23:$I$23))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3" id="{EF430B09-CB74-41B8-A2EE-8DD83C9ED3D4}">
            <xm:f>AND($H$51&lt;=TODAY(),COUNTIF('Cage 11'!$D$25:$I$25,"")&lt;6,COUNTA('Cage 11'!$D$25:$I$25)&lt;&gt;COUNTA('Cage 11'!$D$23:$I$23))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C51:D51 H51</xm:sqref>
        </x14:conditionalFormatting>
        <x14:conditionalFormatting xmlns:xm="http://schemas.microsoft.com/office/excel/2006/main">
          <x14:cfRule type="expression" priority="736" id="{8B2F81F1-99E2-450D-B570-4F7078E5FB8B}">
            <xm:f>AND($H$52&lt;=TODAY(),COUNTA('Cage 12'!$D$25:$I$25)&lt;&gt;COUNTA('Cage 12'!$D$23:$I$23))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2" id="{8ED4F4CC-CA3F-45C2-BBF9-FFE2225D3C5E}">
            <xm:f>AND($H$52&lt;=TODAY(),COUNTIF('Cage 12'!$D$25:$I$25,"")&lt;6,COUNTA('Cage 12'!$D$25:$I$25)&lt;&gt;COUNTA('Cage 12'!$D$23:$I$23))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C52:D52 H52</xm:sqref>
        </x14:conditionalFormatting>
        <x14:conditionalFormatting xmlns:xm="http://schemas.microsoft.com/office/excel/2006/main">
          <x14:cfRule type="expression" priority="735" id="{932CA3F6-426F-4314-B86E-18D5EDAACE61}">
            <xm:f>AND($H$53&lt;=TODAY(),COUNTA('Cage 13'!$D$25:$I$25)&lt;&gt;COUNTA('Cage 13'!$D$23:$I$23))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1" id="{98252BB9-0132-40AE-AE16-57514752B31D}">
            <xm:f>AND($H$53&lt;=TODAY(),COUNTIF('Cage 13'!$D$25:$I$25,"")&lt;6,COUNTA('Cage 13'!$D$25:$I$25)&lt;&gt;COUNTA('Cage 13'!$D$23:$I$23))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C53:D53 H53</xm:sqref>
        </x14:conditionalFormatting>
        <x14:conditionalFormatting xmlns:xm="http://schemas.microsoft.com/office/excel/2006/main">
          <x14:cfRule type="expression" priority="846" id="{5D1342F6-5D74-4CB1-8973-301373C43C9F}">
            <xm:f>AND($H$54&lt;=TODAY(),COUNTA('Cage 14'!$D$25:$I$25)&lt;&gt;COUNTA('Cage 14'!$D$23:$I$23))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0" id="{E397021B-1111-43C0-B708-918FFC1C2EBB}">
            <xm:f>AND($H$54&lt;=TODAY(),COUNTIF('Cage 14'!$D$25:$I$25,"")&lt;6,COUNTA('Cage 14'!$D$25:$I$25)&lt;&gt;COUNTA('Cage 14'!$D$23:$I$23))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C54:D54 H54</xm:sqref>
        </x14:conditionalFormatting>
        <x14:conditionalFormatting xmlns:xm="http://schemas.microsoft.com/office/excel/2006/main">
          <x14:cfRule type="expression" priority="732" id="{F583C5FC-51A5-4B67-A337-7BC256C67417}">
            <xm:f>AND($H$56&lt;=TODAY(),COUNTA('Cage 16'!$D$25:$I$25)&lt;&gt;COUNTA('Cage 16'!$D$23:$I$23))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8" id="{CC9596EB-4D4F-445B-AD10-1C16B9A91C8B}">
            <xm:f>AND($H$56&lt;=TODAY(),COUNTIF('Cage 16'!$D$25:$I$25,"&lt;&gt;")&lt;6,COUNTA('Cage 16'!$D$25:$I$25)&lt;&gt;COUNTA('Cage 16'!$D$23:$I$23))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C56:D56 H56</xm:sqref>
        </x14:conditionalFormatting>
        <x14:conditionalFormatting xmlns:xm="http://schemas.microsoft.com/office/excel/2006/main">
          <x14:cfRule type="expression" priority="731" id="{2825243C-E01E-46E6-82E2-02E5BE33BB3E}">
            <xm:f>AND($H$57&lt;=TODAY(),COUNTA('Cage 17'!$D$25:$I$25)&lt;&gt;COUNTA('Cage 17'!$D$23:$I$23))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32" id="{EAAF9766-44FE-41B3-8BDB-CFCEE9EAB6B4}">
            <xm:f>AND($H$57&lt;=TODAY(),COUNTIF('Cage 17'!$D$25:$I$25,"")&lt;6,COUNTA('Cage 17'!$D$25:$I$25)&lt;&gt;COUNTA('Cage 17'!$D$23:$I$23))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C57:D57 H57</xm:sqref>
        </x14:conditionalFormatting>
        <x14:conditionalFormatting xmlns:xm="http://schemas.microsoft.com/office/excel/2006/main">
          <x14:cfRule type="expression" priority="730" id="{F1CE7D91-07E7-4FEC-8EA4-1D874329EC20}">
            <xm:f>AND($H$58&lt;=TODAY(),COUNTA('Cage 18'!$D$25:$I$25)&lt;&gt;COUNTA('Cage 18'!$D$23:$I$23))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6" id="{26B0046F-C77B-4946-B8DE-E3B033D47DB7}">
            <xm:f>AND($H$58&lt;=TODAY(),COUNTIF('Cage 18'!$D$25:$I$25,"")&lt;6,COUNTA('Cage 18'!$D$25:$I$25)&lt;&gt;COUNTA('Cage 18'!$D$23:$I$23))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C58:D58 H58</xm:sqref>
        </x14:conditionalFormatting>
        <x14:conditionalFormatting xmlns:xm="http://schemas.microsoft.com/office/excel/2006/main">
          <x14:cfRule type="expression" priority="729" id="{E4BF1535-E796-4445-8523-CA66CAA1EB94}">
            <xm:f>AND($H$59&lt;=TODAY(),COUNTA('Cage 19'!$D$25:$I$25)&lt;&gt;COUNTA('Cage 19'!$D$23:$I$23))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5" id="{A04ECE86-C9FE-4E27-88EB-AAC637AF3751}">
            <xm:f>AND($H$59&lt;=TODAY(),COUNTIF('Cage 19'!$D$25:$I$25,"")&lt;6,COUNTA('Cage 19'!$D$25:$I$25)&lt;&gt;COUNTA('Cage 19'!$D$23:$I$23))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C59:D59 H59</xm:sqref>
        </x14:conditionalFormatting>
        <x14:conditionalFormatting xmlns:xm="http://schemas.microsoft.com/office/excel/2006/main">
          <x14:cfRule type="expression" priority="728" id="{8C3DE657-A060-47AF-85CD-8F4889C3E454}">
            <xm:f>AND($H$60&lt;=TODAY(),COUNTA('Cage 20'!$D$25:$I$25)&lt;&gt;COUNTA('Cage 20'!$D$23:$I$23))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4" id="{B8AF4B4D-FB79-4E1E-8ED6-DF8D5B588A12}">
            <xm:f>AND($H$60&lt;=TODAY(),COUNTIF('Cage 20'!$D$25:$I$25,"")&lt;6,COUNTA('Cage 20'!$D$25:$I$25)&lt;&gt;COUNTA('Cage 20'!$D$23:$I$23))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C60:D60 H60</xm:sqref>
        </x14:conditionalFormatting>
        <x14:conditionalFormatting xmlns:xm="http://schemas.microsoft.com/office/excel/2006/main">
          <x14:cfRule type="expression" priority="727" id="{4BCC40E4-A447-462D-A002-E2D024856ABD}">
            <xm:f>AND($H$61&lt;=TODAY(),COUNTA('Cage 21'!$D$25:$I$25)&lt;&gt;COUNTA('Cage 21'!$D$23:$I$23))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3" id="{7A7A2CF5-AFAB-43A9-83A7-1A20F22C7CB2}">
            <xm:f>AND($H$61&lt;=TODAY(),COUNTIF('Cage 21'!$D$25:$I$25,"")&lt;6,COUNTA('Cage 21'!$D$25:$I$25)&lt;&gt;COUNTA('Cage 21'!$D$23:$I$23))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C61:D61 H61</xm:sqref>
        </x14:conditionalFormatting>
        <x14:conditionalFormatting xmlns:xm="http://schemas.microsoft.com/office/excel/2006/main">
          <x14:cfRule type="expression" priority="726" id="{141851AD-815D-4142-BC89-BE6B5693CDAF}">
            <xm:f>AND($H$62&lt;=TODAY(),COUNTA('Cage 22'!$D$25:$I$25)&lt;&gt;COUNTA('Cage 22'!$D$23:$I$23))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2" id="{A0F53E86-9999-4488-839E-354D4DF37FC3}">
            <xm:f>AND($H$62&lt;=TODAY(),COUNTIF('Cage 22'!$D$25:$I$25,"")&lt;6,COUNTA('Cage 22'!$D$25:$I$25)&lt;&gt;COUNTA('Cage 22'!$D$23:$I$23))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C62:D62 H62</xm:sqref>
        </x14:conditionalFormatting>
        <x14:conditionalFormatting xmlns:xm="http://schemas.microsoft.com/office/excel/2006/main">
          <x14:cfRule type="expression" priority="725" id="{DB414F6C-814F-41B3-9EF3-C830F0BA1F84}">
            <xm:f>AND($H$63&lt;=TODAY(),COUNTA('Cage 23'!$D$25:$I$25)&lt;&gt;COUNTA('Cage 23'!$D$23:$I$23))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1" id="{C74D4616-64DE-46F7-826A-8DB1ECD372C0}">
            <xm:f>AND($H$63&lt;=TODAY(),COUNTIF('Cage 23'!$D$25:$I$25,"")&lt;6,COUNTA('Cage 23'!$D$25:$I$25)&lt;&gt;COUNTA('Cage 23'!$D$23:$I$23))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C63:D63 H63</xm:sqref>
        </x14:conditionalFormatting>
        <x14:conditionalFormatting xmlns:xm="http://schemas.microsoft.com/office/excel/2006/main">
          <x14:cfRule type="expression" priority="724" id="{CAE364C2-6B85-4312-AEAC-BDAB9752C39F}">
            <xm:f>AND($H$64&lt;=TODAY(),COUNTA('Cage 24'!$D$25:$I$25)&lt;&gt;COUNTA('Cage 24'!$D$23:$I$23))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40" id="{7BA450B2-AA80-418D-8859-14FC51ECE04A}">
            <xm:f>AND($H$64&lt;=TODAY(),COUNTIF('Cage 24'!$D$25:$I$25,"")&lt;6,COUNTA('Cage 24'!$D$25:$I$25)&lt;&gt;COUNTA('Cage 24'!$D$23:$I$23))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C64:D64 H64</xm:sqref>
        </x14:conditionalFormatting>
        <x14:conditionalFormatting xmlns:xm="http://schemas.microsoft.com/office/excel/2006/main">
          <x14:cfRule type="expression" priority="723" id="{AB662473-4BA6-4895-990B-182695340405}">
            <xm:f>AND($H$65&lt;=TODAY(),COUNTA('Cage 25'!$D$25:$I$25)&lt;&gt;COUNTA('Cage 25'!$D$23:$I$23))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9" id="{64297558-CACB-4837-8EE9-D04648EC065A}">
            <xm:f>AND($H$65&lt;=TODAY(),COUNTIF('Cage 25'!$D$25:$I$25,"")&lt;6,COUNTA('Cage 25'!$D$25:$I$25)&lt;&gt;COUNTA('Cage 25'!$D$23:$I$23))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C65:D65 H65</xm:sqref>
        </x14:conditionalFormatting>
        <x14:conditionalFormatting xmlns:xm="http://schemas.microsoft.com/office/excel/2006/main">
          <x14:cfRule type="expression" priority="722" id="{4840E3B8-A20E-40FA-AB37-A39BB4DC688E}">
            <xm:f>AND($H$66&lt;=TODAY(),COUNTA('Cage 26'!$D$25:$I$25)&lt;&gt;COUNTA('Cage 26'!$D$23:$I$23))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200" id="{FF284F48-55E6-4A83-AB0C-96D56E9F47E2}">
            <xm:f>AND($H$66&lt;=TODAY(),COUNTIF('Cage 26'!$D$25:$I$25,"")&lt;6,COUNTA('Cage 26'!$D$25:$I$25)&lt;&gt;COUNTA('Cage 26'!$D$23:$I$23))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C66:D66 H66</xm:sqref>
        </x14:conditionalFormatting>
        <x14:conditionalFormatting xmlns:xm="http://schemas.microsoft.com/office/excel/2006/main">
          <x14:cfRule type="expression" priority="721" id="{79D4EBAC-3DD5-4109-9B59-1304F9E7BFDC}">
            <xm:f>AND($H$67&lt;=TODAY(),COUNTA('Cage 27'!$D$25:$I$25)&lt;&gt;COUNTA('Cage 27'!$D$23:$I$23))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7" id="{3F8377EB-0C91-4706-B13F-3CA85C7AD0BC}">
            <xm:f>AND($H$67&lt;=TODAY(),COUNTIF('Cage 27'!$D$25:$I$25,"")&lt;6,COUNTA('Cage 27'!$D$25:$I$25)&lt;&gt;COUNTA('Cage 27'!$D$23:$I$23))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C67:D67 H67</xm:sqref>
        </x14:conditionalFormatting>
        <x14:conditionalFormatting xmlns:xm="http://schemas.microsoft.com/office/excel/2006/main">
          <x14:cfRule type="expression" priority="719" id="{D8A0C2B0-2DD6-4418-9001-B2EF8A195403}">
            <xm:f>AND($H$69&lt;=TODAY(),COUNTA('Cage 29'!$D$25:$I$25)&lt;&gt;COUNTA('Cage 29'!$D$23:$I$23))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5" id="{1122DA24-6144-4849-9315-F516660EF026}">
            <xm:f>AND($H$69&lt;=TODAY(),COUNTIF('Cage 29'!$D$25:$I$25,"")&lt;6,COUNTA('Cage 29'!$D$25:$I$25)&lt;&gt;COUNTA('Cage 29'!$D$23:$I$23))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C69:D69 H69</xm:sqref>
        </x14:conditionalFormatting>
        <x14:conditionalFormatting xmlns:xm="http://schemas.microsoft.com/office/excel/2006/main">
          <x14:cfRule type="expression" priority="718" id="{293CBE5A-4C83-48BA-ACF0-33E39E721E42}">
            <xm:f>AND($H$70&lt;=TODAY(),COUNTA('Cage 30'!$D$25:$I$25)&lt;&gt;COUNTA('Cage 30'!$D$23:$I$23))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4" id="{DBF971AA-1A1E-4286-A534-D9B9DCB058F0}">
            <xm:f>AND($H$70&lt;=TODAY(),COUNTIF('Cage 30'!$D$25:$I$25,"")&lt;6,COUNTA('Cage 30'!$D$25:$I$25)&lt;&gt;COUNTA('Cage 30'!$D$23:$I$23))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C70:D70 H70</xm:sqref>
        </x14:conditionalFormatting>
        <x14:conditionalFormatting xmlns:xm="http://schemas.microsoft.com/office/excel/2006/main">
          <x14:cfRule type="expression" priority="716" id="{06851476-6B53-4FE6-AB38-3B4653C2D413}">
            <xm:f>AND($H$72&lt;=TODAY(),COUNTA('Cage 32'!$D$25:$I$25)&lt;&gt;COUNTA('Cage 32'!$D$23:$I$23))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2" id="{4251433B-B5F2-436C-ADF8-CEDBBB0B241A}">
            <xm:f>AND($H$72&lt;=TODAY(),COUNTIF('Cage 32'!$D$25:$I$25,"")&lt;6,COUNTA('Cage 32'!$D$25:$I$25)&lt;&gt;COUNTA('Cage 32'!$D$23:$I$23))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C72:D72 H72</xm:sqref>
        </x14:conditionalFormatting>
        <x14:conditionalFormatting xmlns:xm="http://schemas.microsoft.com/office/excel/2006/main">
          <x14:cfRule type="expression" priority="715" id="{F724E1FC-C387-4B76-AFD4-1EA84A2B5C26}">
            <xm:f>AND($H$73&lt;=TODAY(),COUNTA('Cage 33'!$D$25:$I$25)&lt;&gt;COUNTA('Cage 33'!$D$23:$I$23))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1" id="{562CBD20-5946-4E6E-A487-46B3AB605031}">
            <xm:f>AND($H$73&lt;=TODAY(),COUNTIF('Cage 33'!$D$25:$I$25,"")&lt;6,COUNTA('Cage 33'!$D$25:$I$25)&lt;&gt;COUNTA('Cage 33'!$D$23:$I$23))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C73:D73 H73</xm:sqref>
        </x14:conditionalFormatting>
        <x14:conditionalFormatting xmlns:xm="http://schemas.microsoft.com/office/excel/2006/main">
          <x14:cfRule type="expression" priority="711" id="{BE6E4C1C-3F73-422D-92F3-EDF94044FE9E}">
            <xm:f>AND($H$77&lt;=TODAY(),COUNTA('Cage 37'!$D$25:$I$25)&lt;&gt;COUNTA('Cage 37'!$D$23:$I$23))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27" id="{8676C337-CC14-4AA1-9B75-FAA557409138}">
            <xm:f>AND($H$77&lt;=TODAY(),COUNTIF('Cage 37'!$D$25:$I$25,"")&lt;6,COUNTA('Cage 37'!$D$25:$I$25)&lt;&gt;COUNTA('Cage 37'!$D$23:$I$23))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C77:D77 H77</xm:sqref>
        </x14:conditionalFormatting>
        <x14:conditionalFormatting xmlns:xm="http://schemas.microsoft.com/office/excel/2006/main">
          <x14:cfRule type="expression" priority="46" id="{74745C34-BA0D-4580-A448-2B7F0D170C1B}">
            <xm:f>AND($H$78&lt;=TODAY(),COUNTA('Cage 1'!$L$13:$Q$13)&lt;&gt;COUNTA('Cage 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26" id="{1C548268-8CD6-4617-9773-149AB909E16F}">
            <xm:f>AND($H$78&lt;=TODAY(),COUNTIF('Cage 1'!$L$13:$Q$13,"")&lt;6,COUNTA('Cage 1'!$L$13:$Q$13)&lt;&gt;COUNTA('Cage 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C78:D78 H78</xm:sqref>
        </x14:conditionalFormatting>
        <x14:conditionalFormatting xmlns:xm="http://schemas.microsoft.com/office/excel/2006/main">
          <x14:cfRule type="expression" priority="79" id="{76F07C21-0E45-4F21-A565-98EC052D0F63}">
            <xm:f>AND($H$81&lt;=TODAY(),COUNTA('Cage 4'!$L$13:$Q$13)&lt;&gt;COUNTA('Cage 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181" id="{2A098CEA-6B3B-4BDC-943F-C9CAE0278D69}">
            <xm:f>AND($H$81&lt;=TODAY(),COUNTIF('Cage 4'!$L$13:$Q$13,"")&lt;6,COUNTA('Cage 4'!$L$13:$Q$13)&lt;&gt;COUNTA('Cage 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C81:D81 H81</xm:sqref>
        </x14:conditionalFormatting>
        <x14:conditionalFormatting xmlns:xm="http://schemas.microsoft.com/office/excel/2006/main">
          <x14:cfRule type="expression" priority="78" id="{3B399511-2ED1-4A20-97ED-B5D2C6C83B13}">
            <xm:f>AND($H$82&lt;=TODAY(),COUNTA('Cage 5'!$L$13:$Q$13)&lt;&gt;COUNTA('Cage 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22" id="{39C374D6-9F24-4FAC-B07E-4ACE99253927}">
            <xm:f>AND($H$82&lt;=TODAY(),COUNTIF('Cage 5'!$L$13:$Q$13,"")&lt;6,COUNTA('Cage 5'!$L$13:$Q$13)&lt;&gt;COUNTA('Cage 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C82:D82 H82</xm:sqref>
        </x14:conditionalFormatting>
        <x14:conditionalFormatting xmlns:xm="http://schemas.microsoft.com/office/excel/2006/main">
          <x14:cfRule type="expression" priority="42" id="{B798C394-7C21-4C7E-A8E1-45C53DF7B7A8}">
            <xm:f>AND($H$83&lt;=TODAY(),COUNTA('Cage 6'!$L$13:$Q$13)&lt;&gt;COUNTA('Cage 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05" id="{FD39CA32-75BD-43C5-9576-85AFF6FFE02F}">
            <xm:f>AND($H$83&lt;=TODAY(),COUNTIF('Cage 6'!$L$13:$Q$13,"")&lt;6,COUNTA('Cage 6'!$L$13:$Q$13)&lt;&gt;COUNTA('Cage 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C83:D83 H83</xm:sqref>
        </x14:conditionalFormatting>
        <x14:conditionalFormatting xmlns:xm="http://schemas.microsoft.com/office/excel/2006/main">
          <x14:cfRule type="expression" priority="77" id="{553302D4-D94E-402D-A445-AB06CB5A1547}">
            <xm:f>AND($H$84&lt;=TODAY(),COUNTA('Cage 7'!$L$13:$Q$13)&lt;&gt;COUNTA('Cage 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25" id="{4C5A32F2-567A-4B8B-8669-DB694BD5C550}">
            <xm:f>AND($H$84&lt;=TODAY(),COUNTIF('Cage 7'!$L$13:$Q$13,"")&lt;6,COUNTA('Cage 7'!$L$13:$Q$13)&lt;&gt;COUNTA('Cage 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C84:D84 H84</xm:sqref>
        </x14:conditionalFormatting>
        <x14:conditionalFormatting xmlns:xm="http://schemas.microsoft.com/office/excel/2006/main">
          <x14:cfRule type="expression" priority="76" id="{54ACF18A-2FAA-4D9E-8480-EB2470DD380F}">
            <xm:f>AND($H$85&lt;=TODAY(),COUNTA('Cage 8'!$L$13:$Q$13)&lt;&gt;COUNTA('Cage 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9" id="{1BF531AC-6DBC-465D-88E6-5010FC3A5A07}">
            <xm:f>AND($H$85&lt;=TODAY(),COUNTIF('Cage 8'!$L$13:$Q$13,"")&lt;6,COUNTA('Cage 8'!$L$13:$Q$13)&lt;&gt;COUNTA('Cage 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C85:D85 H85</xm:sqref>
        </x14:conditionalFormatting>
        <x14:conditionalFormatting xmlns:xm="http://schemas.microsoft.com/office/excel/2006/main">
          <x14:cfRule type="expression" priority="41" id="{98CD07F4-8F2F-4444-A77B-A84051C927BA}">
            <xm:f>AND($H$86&lt;=TODAY(),COUNTA('Cage 9'!$L$13:$Q$13)&lt;&gt;COUNTA('Cage 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8" id="{A041D37E-D118-4995-94D2-837BDA40931F}">
            <xm:f>AND($H$86&lt;=TODAY(),COUNTIF('Cage 9'!$L$13:$Q$13,"")&lt;6,COUNTA('Cage 9'!$L$13:$Q$13)&lt;&gt;COUNTA('Cage 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C86:D86 H86</xm:sqref>
        </x14:conditionalFormatting>
        <x14:conditionalFormatting xmlns:xm="http://schemas.microsoft.com/office/excel/2006/main">
          <x14:cfRule type="expression" priority="73" id="{9772DA27-5F35-4E74-A394-3FEE5A0C917E}">
            <xm:f>AND($H$88&lt;=TODAY(),COUNTA('Cage 11'!$L$13:$Q$13)&lt;&gt;COUNTA('Cage 11'!$L$11:$Q$11))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6" id="{D209594D-E34B-4F49-9BC8-8414984F8470}">
            <xm:f>AND($H$88&lt;=TODAY(),COUNTIF('Cage 11'!$L$13:$Q$13,"")&lt;6,COUNTA('Cage 11'!$L$13:$Q$13)&lt;&gt;COUNTA('Cage 11'!$L$11:$Q$11))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C88:D88 H88</xm:sqref>
        </x14:conditionalFormatting>
        <x14:conditionalFormatting xmlns:xm="http://schemas.microsoft.com/office/excel/2006/main">
          <x14:cfRule type="expression" priority="72" id="{561F2A26-C52E-4DB9-BF53-28C6654F7BE8}">
            <xm:f>AND($H$89&lt;=TODAY(),COUNTA('Cage 12'!$L$13:$Q$13)&lt;&gt;COUNTA('Cage 12'!$L$11:$Q$11))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527" id="{53339992-1C99-4D88-A125-8FA482A2F696}">
            <xm:f>AND($H$89&lt;=TODAY(),COUNTIF('Cage 12'!$L$13:$Q$13,"")&lt;6,COUNTA('Cage 12'!$L$13:$Q$13)&lt;&gt;COUNTA('Cage 12'!$L$11:$Q$11))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C89:D89 H89</xm:sqref>
        </x14:conditionalFormatting>
        <x14:conditionalFormatting xmlns:xm="http://schemas.microsoft.com/office/excel/2006/main">
          <x14:cfRule type="expression" priority="71" id="{A0B658CB-E185-4D2D-8070-7DE782367998}">
            <xm:f>AND($H$90&lt;=TODAY(),COUNTA('Cage 13'!$L$13:$Q$13)&lt;&gt;COUNTA('Cage 13'!$L$11:$Q$11))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4" id="{B22A9F6A-5B51-474D-AB50-B527DC511477}">
            <xm:f>AND($H$90&lt;=TODAY(),COUNTIF('Cage 13'!$L$13:$Q$13,"")&lt;6,COUNTA('Cage 13'!$L$13:$Q$13)&lt;&gt;COUNTA('Cage 13'!$L$11:$Q$11))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C90:D90 H90</xm:sqref>
        </x14:conditionalFormatting>
        <x14:conditionalFormatting xmlns:xm="http://schemas.microsoft.com/office/excel/2006/main">
          <x14:cfRule type="expression" priority="70" id="{BC4AD8FA-2EBF-49B1-88B4-5F8EA8BBE755}">
            <xm:f>AND($H$91&lt;=TODAY(),COUNTA('Cage 14'!$L$13:$Q$13)&lt;&gt;COUNTA('Cage 14'!$L$11:$Q$11))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3" id="{57020422-1B5D-40FA-B150-DBC3217A0587}">
            <xm:f>AND($H$91&lt;=TODAY(),COUNTIF('Cage 14'!$L$13:$Q$13,"")&lt;6,COUNTA('Cage 14'!$L$13:$Q$13)&lt;&gt;COUNTA('Cage 14'!$L$11:$Q$11))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C91:D91 H91</xm:sqref>
        </x14:conditionalFormatting>
        <x14:conditionalFormatting xmlns:xm="http://schemas.microsoft.com/office/excel/2006/main">
          <x14:cfRule type="expression" priority="69" id="{42EC24CD-1E1C-4F2F-A1E8-0C49444C1F5F}">
            <xm:f>AND($H$92&lt;=TODAY(),COUNTA('Cage 15'!$L$13:$Q$13)&lt;&gt;COUNTA('Cage 15'!$L$11:$Q$11))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2" id="{2A73CC2D-9ADB-42C0-9D73-A429D6EF242E}">
            <xm:f>AND($H$92&lt;=TODAY(),COUNTIF('Cage 15'!$L$13:$Q$13,"")&lt;6,COUNTA('Cage 15'!$L$13:$Q$13)&lt;&gt;COUNTA('Cage 15'!$L$11:$Q$11))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C92:D92 H92</xm:sqref>
        </x14:conditionalFormatting>
        <x14:conditionalFormatting xmlns:xm="http://schemas.microsoft.com/office/excel/2006/main">
          <x14:cfRule type="expression" priority="68" id="{377D1CBF-8006-48C2-B3A6-EA9D5DB1E9AE}">
            <xm:f>AND($H$93&lt;=TODAY(),COUNTA('Cage 16'!$L$13:$Q$13)&lt;&gt;COUNTA('Cage 16'!$L$11:$Q$11))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1" id="{53848016-27CF-4E44-A67F-08BE11424B56}">
            <xm:f>AND($H$93&lt;=TODAY(),COUNTIF('Cage 16'!$L$13:$Q$13,"")&lt;6,COUNTA('Cage 16'!$L$13:$Q$13)&lt;&gt;COUNTA('Cage 16'!$L$11:$Q$11))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C93:D93 H93</xm:sqref>
        </x14:conditionalFormatting>
        <x14:conditionalFormatting xmlns:xm="http://schemas.microsoft.com/office/excel/2006/main">
          <x14:cfRule type="expression" priority="67" id="{24FCC71B-3B01-4D7A-AF95-E5268CE26069}">
            <xm:f>AND($H$94&lt;=TODAY(),COUNTA('Cage 17'!$L$13:$Q$13)&lt;&gt;COUNTA('Cage 17'!$L$11:$Q$11))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10" id="{4B900C2C-8B79-4023-93B8-06A9277B1875}">
            <xm:f>AND($H$94&lt;=TODAY(),COUNTIF('Cage 17'!$L$13:$Q$13,"")&lt;6,COUNTA('Cage 17'!$L$13:$Q$13)&lt;&gt;COUNTA('Cage 17'!$L$11:$Q$11))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C94:D94 H94</xm:sqref>
        </x14:conditionalFormatting>
        <x14:conditionalFormatting xmlns:xm="http://schemas.microsoft.com/office/excel/2006/main">
          <x14:cfRule type="expression" priority="66" id="{E398F049-D815-4D1B-A3E0-8E49D3EC458F}">
            <xm:f>AND($H$95&lt;=TODAY(),COUNTA('Cage 18'!$L$13:$Q$13)&lt;&gt;COUNTA('Cage 18'!$L$11:$Q$11))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9" id="{05DAE55A-3AD2-4786-ACB9-633380543F85}">
            <xm:f>AND($H$95&lt;=TODAY(),COUNTIF('Cage 18'!$L$13:$Q$13,"")&lt;6,COUNTA('Cage 18'!$L$13:$Q$13)&lt;&gt;COUNTA('Cage 18'!$L$11:$Q$11))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C95:D95 H95</xm:sqref>
        </x14:conditionalFormatting>
        <x14:conditionalFormatting xmlns:xm="http://schemas.microsoft.com/office/excel/2006/main">
          <x14:cfRule type="expression" priority="65" id="{13E4C8D2-B700-4C5C-B89C-1568F4011BC6}">
            <xm:f>AND($H$96&lt;=TODAY(),COUNTA('Cage 19'!$L$13:$Q$13)&lt;&gt;COUNTA('Cage 19'!$L$11:$Q$11))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8" id="{BF6D4623-AEFC-414D-B65B-2DA9E29DE4EA}">
            <xm:f>AND($H$96&lt;=TODAY(),COUNTIF('Cage 19'!$L$13:$Q$13,"")&lt;6,COUNTA('Cage 19'!$L$13:$Q$13)&lt;&gt;COUNTA('Cage 19'!$L$11:$Q$11))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C96:D96 H96</xm:sqref>
        </x14:conditionalFormatting>
        <x14:conditionalFormatting xmlns:xm="http://schemas.microsoft.com/office/excel/2006/main">
          <x14:cfRule type="expression" priority="63" id="{6B121796-497B-48D9-B4A6-BCD68B3EE304}">
            <xm:f>AND($H$98&lt;=TODAY(),COUNTA('Cage 21'!$L$13:$Q$13)&lt;&gt;COUNTA('Cage 21'!$L$11:$Q$11))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6" id="{5828CB7D-B4E0-4387-8E61-8CDF133F6042}">
            <xm:f>AND($H$98&lt;=TODAY(),COUNTIF('Cage 21'!$L$13:$Q$13,"")&lt;6,COUNTA('Cage 21'!$L$13:$Q$13)&lt;&gt;COUNTA('Cage 21'!$L$11:$Q$11))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C98:D98 H98</xm:sqref>
        </x14:conditionalFormatting>
        <x14:conditionalFormatting xmlns:xm="http://schemas.microsoft.com/office/excel/2006/main">
          <x14:cfRule type="expression" priority="62" id="{28977CD5-223E-4C27-AB52-9CA6764FE8F6}">
            <xm:f>AND($H$99&lt;=TODAY(),COUNTA('Cage 22'!$L$13:$Q$13)&lt;&gt;COUNTA('Cage 22'!$L$11:$Q$11))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5" id="{E14CB7D7-AAEC-4A63-A46F-0C5DB3D835E8}">
            <xm:f>AND($H$99&lt;=TODAY(),COUNTIF('Cage 22'!$L$13:$Q$13,"")&lt;6,COUNTA('Cage 22'!$L$13:$Q$13)&lt;&gt;COUNTA('Cage 22'!$L$11:$Q$11))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C99:D99 H99</xm:sqref>
        </x14:conditionalFormatting>
        <x14:conditionalFormatting xmlns:xm="http://schemas.microsoft.com/office/excel/2006/main">
          <x14:cfRule type="expression" priority="61" id="{3FDBD1A5-9F2B-4F1E-90D5-198E7280D928}">
            <xm:f>AND($H$100&lt;=TODAY(),COUNTA('Cage 23'!$L$13:$Q$13)&lt;&gt;COUNTA('Cage 23'!$L$11:$Q$11))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4" id="{10367130-D5B3-4855-AF85-315E99FD3ED7}">
            <xm:f>AND($H$100&lt;=TODAY(),COUNTIF('Cage 23'!$L$13:$Q$13,"")&lt;6,COUNTA('Cage 23'!$L$13:$Q$13)&lt;&gt;COUNTA('Cage 23'!$L$11:$Q$11))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C100:D100 H100</xm:sqref>
        </x14:conditionalFormatting>
        <x14:conditionalFormatting xmlns:xm="http://schemas.microsoft.com/office/excel/2006/main">
          <x14:cfRule type="expression" priority="60" id="{40D7BB63-4F4D-4357-AC6D-F8D3275033A5}">
            <xm:f>AND($H$101&lt;=TODAY(),COUNTA('Cage 24'!$L$13:$Q$13)&lt;&gt;COUNTA('Cage 24'!$L$11:$Q$11))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3" id="{8C3BB05D-6F2B-4E7A-89C4-8AA4ADABD83F}">
            <xm:f>AND($H$101&lt;=TODAY(),COUNTIF('Cage 24'!$L$13:$Q$13,"")&lt;6,COUNTA('Cage 24'!$L$13:$Q$13)&lt;&gt;COUNTA('Cage 24'!$L$11:$Q$11))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C101:D101 H101</xm:sqref>
        </x14:conditionalFormatting>
        <x14:conditionalFormatting xmlns:xm="http://schemas.microsoft.com/office/excel/2006/main">
          <x14:cfRule type="expression" priority="59" id="{B973B764-2130-4B48-B0EB-4FDABC9BE7FC}">
            <xm:f>AND($H$102&lt;=TODAY(),COUNTA('Cage 25'!$L$13:$Q$13)&lt;&gt;COUNTA('Cage 25'!$L$11:$Q$11))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09" id="{84BE593B-8883-47C5-B40C-FB300CBABF34}">
            <xm:f>AND($H$102&lt;=TODAY(),COUNTIF('Cage 25'!$L$13:$Q$13,"")&lt;6,COUNTA('Cage 25'!$L$13:$Q$13)&lt;&gt;COUNTA('Cage 25'!$L$11:$Q$11))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C102:D102 H102</xm:sqref>
        </x14:conditionalFormatting>
        <x14:conditionalFormatting xmlns:xm="http://schemas.microsoft.com/office/excel/2006/main">
          <x14:cfRule type="expression" priority="58" id="{B7DDA997-3083-42F0-ACD0-AB4F3FD5D65C}">
            <xm:f>AND($H$103&lt;=TODAY(),COUNTA('Cage 26'!$L$13:$Q$13)&lt;&gt;COUNTA('Cage 26'!$L$11:$Q$11))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01" id="{1A25E26D-5619-4D5B-9EF1-17EBF461378C}">
            <xm:f>AND($H$103&lt;=TODAY(),COUNTIF('Cage 26'!$L$13:$Q$13,"")&lt;6,COUNTA('Cage 26'!$L$13:$Q$13)&lt;&gt;COUNTA('Cage 26'!$L$11:$Q$11))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C103:D103 H103</xm:sqref>
        </x14:conditionalFormatting>
        <x14:conditionalFormatting xmlns:xm="http://schemas.microsoft.com/office/excel/2006/main">
          <x14:cfRule type="expression" priority="57" id="{49A9A68C-D3AA-4063-ABCD-6518029D9C76}">
            <xm:f>AND($H$104&lt;=TODAY(),COUNTA('Cage 27'!$L$13:$Q$13)&lt;&gt;COUNTA('Cage 27'!$L$11:$Q$11))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00" id="{B079C24F-33EB-4756-BE29-ABF1F56E0C4C}">
            <xm:f>AND($H$104&lt;=TODAY(),COUNTIF('Cage 27'!$L$13:$Q$13,"")&lt;6,COUNTA('Cage 27'!$L$13:$Q$13)&lt;&gt;COUNTA('Cage 27'!$L$11:$Q$11))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C104:D104 H104</xm:sqref>
        </x14:conditionalFormatting>
        <x14:conditionalFormatting xmlns:xm="http://schemas.microsoft.com/office/excel/2006/main">
          <x14:cfRule type="expression" priority="56" id="{D32CFE5B-BAF2-4F81-A3B3-A68E51432660}">
            <xm:f>AND($H$105&lt;=TODAY(),COUNTA('Cage 28'!$L$13:$Q$13)&lt;&gt;COUNTA('Cage 28'!$L$11:$Q$11))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9" id="{C440BDE8-E835-4300-AEF6-E0FC056479C0}">
            <xm:f>AND($H$105&lt;=TODAY(),COUNTIF('Cage 28'!$L$13:$Q$13,"")&lt;6,COUNTA('Cage 28'!$L$13:$Q$13)&lt;&gt;COUNTA('Cage 28'!$L$11:$Q$11))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C105:D105 H105</xm:sqref>
        </x14:conditionalFormatting>
        <x14:conditionalFormatting xmlns:xm="http://schemas.microsoft.com/office/excel/2006/main">
          <x14:cfRule type="expression" priority="55" id="{A93320FA-96BD-4ABF-80A3-3E5AF947F672}">
            <xm:f>AND($H$106&lt;=TODAY(),COUNTA('Cage 29'!$L$13:$Q$13)&lt;&gt;COUNTA('Cage 29'!$L$11:$Q$11))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8" id="{02BC1123-A627-4A56-BCDF-34FD6B7F116A}">
            <xm:f>AND($H$106&lt;=TODAY(),COUNTIF('Cage 29'!$L$13:$Q$13,"")&lt;6,COUNTA('Cage 29'!$L$13:$Q$13)&lt;&gt;COUNTA('Cage 29'!$L$11:$Q$11))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C106:D106 H106</xm:sqref>
        </x14:conditionalFormatting>
        <x14:conditionalFormatting xmlns:xm="http://schemas.microsoft.com/office/excel/2006/main">
          <x14:cfRule type="expression" priority="54" id="{EB3D7380-D0C9-40E6-A0EC-F6372CAEF52A}">
            <xm:f>AND($H$107&lt;=TODAY(),COUNTA('Cage 30'!$L$13:$Q$13)&lt;&gt;COUNTA('Cage 30'!$L$11:$Q$11))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7" id="{7127A7BA-E892-44F6-BE40-22499AD25611}">
            <xm:f>AND($H$107&lt;=TODAY(),COUNTIF('Cage 30'!$L$13:$Q$13,"")&lt;6,COUNTA('Cage 30'!$L$13:$Q$13)&lt;&gt;COUNTA('Cage 30'!$L$11:$Q$11))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C107:D107 H107</xm:sqref>
        </x14:conditionalFormatting>
        <x14:conditionalFormatting xmlns:xm="http://schemas.microsoft.com/office/excel/2006/main">
          <x14:cfRule type="expression" priority="53" id="{FE3B729C-BF0D-4135-A2B5-F6A9B9539490}">
            <xm:f>AND($H$108&lt;=TODAY(),COUNTA('Cage 31'!$L$13:$Q$13)&lt;&gt;COUNTA('Cage 31'!$L$11:$Q$11))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6" id="{7EC02AE3-419D-4DC2-9FF1-E92BEA6E373F}">
            <xm:f>AND($H$108&lt;=TODAY(),COUNTIF('Cage 31'!$L$13:$Q$13,"")&lt;6,COUNTA('Cage 31'!$L$13:$Q$13)&lt;&gt;COUNTA('Cage 31'!$L$11:$Q$11))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C108:D108 H108</xm:sqref>
        </x14:conditionalFormatting>
        <x14:conditionalFormatting xmlns:xm="http://schemas.microsoft.com/office/excel/2006/main">
          <x14:cfRule type="expression" priority="52" id="{FB641389-58CA-4E1B-A726-7EB8BBFBA3BA}">
            <xm:f>AND($H$109&lt;=TODAY(),COUNTA('Cage 32'!$L$13:$Q$13)&lt;&gt;COUNTA('Cage 32'!$L$11:$Q$11))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5" id="{EF6288E5-8D7D-4180-A157-0A6ECD10BF46}">
            <xm:f>AND($H$109&lt;=TODAY(),COUNTIF('Cage 32'!$L$13:$Q$13,"")&lt;6,COUNTA('Cage 32'!$L$13:$Q$13)&lt;&gt;COUNTA('Cage 32'!$L$11:$Q$11))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C109:D109 H109</xm:sqref>
        </x14:conditionalFormatting>
        <x14:conditionalFormatting xmlns:xm="http://schemas.microsoft.com/office/excel/2006/main">
          <x14:cfRule type="expression" priority="51" id="{4AF005AC-79DB-4F43-B930-13990D858BBE}">
            <xm:f>AND($H$110&lt;=TODAY(),COUNTA('Cage 33'!$L$13:$Q$13)&lt;&gt;COUNTA('Cage 33'!$L$11:$Q$11))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01" id="{68584E9D-65C6-4B30-84C0-1F3052F922C4}">
            <xm:f>AND($H$110&lt;=TODAY(),COUNTIF('Cage 33'!$L$13:$Q$13,"")&lt;6,COUNTA('Cage 33'!$L$13:$Q$13)&lt;&gt;COUNTA('Cage 33'!$L$11:$Q$11))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C110:D110 H110</xm:sqref>
        </x14:conditionalFormatting>
        <x14:conditionalFormatting xmlns:xm="http://schemas.microsoft.com/office/excel/2006/main">
          <x14:cfRule type="expression" priority="47" id="{F7C0446A-F3F3-4B38-80A5-741F612F2FAB}">
            <xm:f>AND($H$114&lt;=TODAY(),COUNTA('Cage 37'!$L$13:$Q$13)&lt;&gt;COUNTA('Cage 37'!$L$11:$Q$11))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96" id="{773B2BAC-C302-4B82-96EC-36E54CA9AF46}">
            <xm:f>AND($H$114&lt;=TODAY(),COUNTIF('Cage 37'!$L$13:$Q$13,"")&lt;6,COUNTA('Cage 37'!$L$13:$Q$13)&lt;&gt;COUNTA('Cage 37'!$L$11:$Q$11))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C114:D114 H114</xm:sqref>
        </x14:conditionalFormatting>
        <x14:conditionalFormatting xmlns:xm="http://schemas.microsoft.com/office/excel/2006/main">
          <x14:cfRule type="expression" priority="85" id="{F2D30FDA-A890-4682-8960-236F145E490E}">
            <xm:f>AND($H$115&lt;=TODAY(),COUNTA('Cage 1'!$L$25:$Q$25)&lt;&gt;COUNTA('Cage 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92" id="{E721C50F-1EAC-47F3-9FDF-1062E51DAE8C}">
            <xm:f>AND($H$115&lt;=TODAY(),COUNTIF('Cage 1'!$L$25:$Q$25,"")&lt;6,COUNTA('Cage 1'!$L$25:$Q$25)&lt;&gt;COUNTA('Cage 1'!$L$23:$Q$23))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C115:D115 H115</xm:sqref>
        </x14:conditionalFormatting>
        <x14:conditionalFormatting xmlns:xm="http://schemas.microsoft.com/office/excel/2006/main">
          <x14:cfRule type="expression" priority="713" id="{0B309FA5-6B86-4951-B896-357D456C3A3F}">
            <xm:f>AND($H$75&lt;=TODAY(),COUNTA('Cage 35'!$D$25:$I$25)&lt;&gt;COUNTA('Cage 35'!$D$23:$I$23))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29" id="{D2651BEE-6470-4B73-B3A6-9C81AAB23004}">
            <xm:f>AND($H$75&lt;=TODAY(),COUNTIF('Cage 35'!$D$25:$I$25,"")&lt;6,COUNTA('Cage 35'!$D$25:$I$25)&lt;&gt;COUNTA('Cage 35'!$D$23:$I$23))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C75:D75 H75</xm:sqref>
        </x14:conditionalFormatting>
        <x14:conditionalFormatting xmlns:xm="http://schemas.microsoft.com/office/excel/2006/main">
          <x14:cfRule type="expression" priority="49" id="{18D2D0FA-CA40-4B90-99A3-510954EAB6BA}">
            <xm:f>AND($H$112&lt;=TODAY(),COUNTA('Cage 35'!$L$13:$Q$13)&lt;&gt;COUNTA('Cage 35'!$L$11:$Q$11))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99" id="{661626BA-FE2E-4A81-900C-D39D9A3C20E1}">
            <xm:f>AND($H$112&lt;=TODAY(),COUNTIF('Cage 35'!$L$13:$Q$13,"")&lt;6,COUNTA('Cage 35'!$L$13:$Q$13)&lt;&gt;COUNTA('Cage 35'!$L$11:$Q$11))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C112:D112 H112</xm:sqref>
        </x14:conditionalFormatting>
        <x14:conditionalFormatting xmlns:xm="http://schemas.microsoft.com/office/excel/2006/main">
          <x14:cfRule type="expression" priority="50" id="{9572FE5C-937E-4612-A2F9-1C2EBACF425A}">
            <xm:f>AND($H$111&lt;=TODAY(),COUNTA('Cage 34'!$L$13:$Q$13)&lt;&gt;COUNTA('Cage 34'!$L$11:$Q$11))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793" id="{FE87EF70-0F1B-4A81-8C1C-616B62D09A46}">
            <xm:f>AND($H$111&lt;=TODAY(),COUNTIF('Cage 34'!$L$13:$Q$13,"")&lt;6,COUNTA('Cage 34'!$L$13:$Q$13)&lt;&gt;COUNTA('Cage 34'!$L$11:$Q$11))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C111:D111 H111</xm:sqref>
        </x14:conditionalFormatting>
        <x14:conditionalFormatting xmlns:xm="http://schemas.microsoft.com/office/excel/2006/main">
          <x14:cfRule type="expression" priority="48" id="{403468EB-DDFA-49D8-BA8F-7B0F34040B14}">
            <xm:f>AND($H$113&lt;=TODAY(),COUNTA('Cage 36'!$L$13:$Q$13)&lt;&gt;COUNTA('Cage 36'!$L$11:$Q$11))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98" id="{636C7881-18E2-4D70-B53F-CF288E48AE00}">
            <xm:f>AND($H$113&lt;=TODAY(),COUNTIF('Cage 36'!$L$13:$Q$13,"")&lt;6,COUNTA('Cage 36'!$L$13:$Q$13)&lt;&gt;COUNTA('Cage 36'!$L$11:$Q$11))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C113:D113 H113</xm:sqref>
        </x14:conditionalFormatting>
        <x14:conditionalFormatting xmlns:xm="http://schemas.microsoft.com/office/excel/2006/main">
          <x14:cfRule type="expression" priority="714" id="{67A82AE1-300E-42F3-8A9F-5443F0529FF2}">
            <xm:f>AND($H$74&lt;=TODAY(),COUNTA('Cage 34'!$D$25:$I$25)&lt;&gt;COUNTA('Cage 34'!$D$23:$I$23))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30" id="{DA7ACDC2-2232-45F5-9F16-F21DD0BF542A}">
            <xm:f>AND($H$74&lt;=TODAY(),COUNTIF('Cage 34'!$D$25:$I$25,"")&lt;6,COUNTA('Cage 34'!$D$25:$I$25)&lt;&gt;COUNTA('Cage 34'!$D$23:$I$23))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C74:D74 H74</xm:sqref>
        </x14:conditionalFormatting>
        <x14:conditionalFormatting xmlns:xm="http://schemas.microsoft.com/office/excel/2006/main">
          <x14:cfRule type="expression" priority="712" id="{69BDF8A7-29A8-4109-BA1B-C038447F962E}">
            <xm:f>AND($H$76&lt;=TODAY(),COUNTA('Cage 36'!$D$25:$I$25)&lt;&gt;COUNTA('Cage 36'!$D$23:$I$23))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28" id="{8A526F45-C27E-4BAC-B070-3A5B419C7EA5}">
            <xm:f>AND($H$76&lt;=TODAY(),COUNTIF('Cage 36'!$D$25:$I$25,"")&lt;6,COUNTA('Cage 36'!$D$25:$I$25)&lt;&gt;COUNTA('Cage 36'!$D$23:$I$23))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C76:D76 H76</xm:sqref>
        </x14:conditionalFormatting>
        <x14:conditionalFormatting xmlns:xm="http://schemas.microsoft.com/office/excel/2006/main">
          <x14:cfRule type="expression" priority="927" id="{24DA7340-7070-46C4-AB21-6516D21E98D3}">
            <xm:f>AND($H$9&lt;=TODAY(),COUNTA('Cage 6'!$D$13:$I$13)&lt;&gt;COUNTA('Cage 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98" id="{F9468C21-2C05-44EA-A18B-B68654CDD123}">
            <xm:f>AND($H$9&lt;=TODAY(),COUNTIF('Cage 6'!$D$13:$I$13,"")&lt;6,COUNTA('Cage 6'!$D$13:$I$13)&lt;&gt;COUNTA('Cage 6'!$D$11:$I$11))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C9:D9 H9</xm:sqref>
        </x14:conditionalFormatting>
        <x14:conditionalFormatting xmlns:xm="http://schemas.microsoft.com/office/excel/2006/main">
          <x14:cfRule type="expression" priority="1861" id="{00000000-000E-0000-0300-0000E1000000}">
            <xm:f>AND('Cage 3'!$D$23:$I$23="",$H$43&gt;TODAY())</xm:f>
            <x14:dxf>
              <font>
                <b/>
                <i val="0"/>
              </font>
              <fill>
                <patternFill>
                  <bgColor rgb="FFFFFFCC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expression" priority="1860" id="{00000000-000E-0000-0300-0000DD000000}">
            <xm:f>AND('Cage 4'!$D$23:$I$23="",$H$44&gt;TODAY())</xm:f>
            <x14:dxf>
              <font>
                <b/>
                <i val="0"/>
              </font>
              <fill>
                <patternFill>
                  <bgColor rgb="FFFFFFCC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1859" id="{00000000-000E-0000-0300-0000DC000000}">
            <xm:f>AND('Cage 5'!$D$23:$I$23="",$H$45&gt;TODAY())</xm:f>
            <x14:dxf>
              <font>
                <b/>
                <i val="0"/>
              </font>
              <fill>
                <patternFill>
                  <bgColor rgb="FFFFFFCC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expression" priority="1047" id="{AAC01C69-BED8-4F2A-B3C0-423B189D9EC8}">
            <xm:f>AND('Cage 1'!$D$23:$I$23="",$H$41&gt;TODAY())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13" id="{10AD11D5-B1BF-4A67-8043-54ADDA98DBEB}">
            <xm:f>AND(COUNTIF('Cage 1'!$D$25:$I$25,"")&lt;6,COUNTA('Cage 1'!$D$25:$I$25)&lt;&gt;'Cage 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expression" priority="869" id="{F796F20A-CE4A-496C-9E25-5C6027FEFDB7}">
            <xm:f>AND('Cage 28'!$H$22="",TODAY()&gt;='Cage 28'!$E$22)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4" id="{B6112F98-19C8-4326-81F7-369937B6B678}">
            <xm:f>AND('Cage 28'!$I$20&lt;&gt;"",COUNTIF('Cage 28'!$D$23:$I$23,"")&lt;6,COUNTA('Cage 28'!$D$23:$I$23)&lt;&gt;'Cage 28'!$I$20)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C68:D68 G68</xm:sqref>
        </x14:conditionalFormatting>
        <x14:conditionalFormatting xmlns:xm="http://schemas.microsoft.com/office/excel/2006/main">
          <x14:cfRule type="expression" priority="866" id="{19F8C57A-3108-4ED4-BCF3-69C1F761C233}">
            <xm:f>AND('Cage 31'!$H$22="",TODAY()&gt;='Cage 31'!$E$22)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1" id="{EEBC31F9-49C8-4193-B4D9-BBBC6CDA3C54}">
            <xm:f>AND('Cage 31'!$I$20&lt;&gt;"",COUNTIF('Cage 31'!$D$23:$I$23,"")&lt;6,COUNTA('Cage 31'!$D$23:$I$23)&lt;&gt;'Cage 31'!$I$20)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C71:D71 G71</xm:sqref>
        </x14:conditionalFormatting>
        <x14:conditionalFormatting xmlns:xm="http://schemas.microsoft.com/office/excel/2006/main">
          <x14:cfRule type="expression" priority="500" id="{FC483B96-FFEC-47BC-9BE7-35AF1A206B1D}">
            <xm:f>AND($G$13&lt;=TODAY(),COUNTA('Cage 10'!$D$11:$I$11)&lt;&gt;'Cage 10'!$I$8)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0" id="{EBA3D5A5-597A-4A29-AC92-C007CC5E65D4}">
            <xm:f>AND('Cage 10'!$H$10="",TODAY()&gt;='Cage 10'!$E$10)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C13:D13 G13</xm:sqref>
        </x14:conditionalFormatting>
        <x14:conditionalFormatting xmlns:xm="http://schemas.microsoft.com/office/excel/2006/main">
          <x14:cfRule type="expression" priority="176" id="{52434BE7-B14F-4A2C-BD65-AF352F198E37}">
            <xm:f>AND($G$37&lt;=TODAY(),COUNTA('Cage 34'!$D$11:$I$11)&lt;&gt;'Cage 34'!$I$8)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14" id="{0297560F-7737-48DF-8D52-A331E61F9565}">
            <xm:f>AND('Cage 34'!$H$10="",TODAY()&gt;='Cage 34'!$E$10)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0" id="{A06FC2E6-343C-4AF5-BB69-57C5E598A5A8}">
            <xm:f>AND('Cage 34'!$I$8&lt;&gt;"",COUNTIF('Cage 34'!$D$11:$I$11,"")&lt;6,COUNTA('Cage 34'!$D$11:$I$11)&lt;&gt;'Cage 34'!$I$8)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C37:D37 G37</xm:sqref>
        </x14:conditionalFormatting>
        <x14:conditionalFormatting xmlns:xm="http://schemas.microsoft.com/office/excel/2006/main">
          <x14:cfRule type="expression" priority="472" id="{3F6E7173-24F7-4418-8F8D-179F21E3628A}">
            <xm:f>AND($G$41&lt;=TODAY(),COUNTA('Cage 1'!$D$23:$I$23)&lt;&gt;'Cage 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33" id="{9E543BB4-A72E-4499-8CD2-71DE281614CB}">
            <xm:f>AND('Cage 1'!$H$22="",TODAY()&gt;='Cage 1'!$E$22)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50" id="{EEF9D1A6-AA37-49EB-ADDD-8DDAAD045A13}">
            <xm:f>AND('Cage 1'!$I$20&lt;&gt;"",COUNTIF('Cage 1'!$D$23:$I$23,"")&lt;6,COUNTA('Cage 1'!$D$23:$I$23)&lt;&gt;'Cage 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C41:D41 G41</xm:sqref>
        </x14:conditionalFormatting>
        <x14:conditionalFormatting xmlns:xm="http://schemas.microsoft.com/office/excel/2006/main">
          <x14:cfRule type="expression" priority="894" id="{2BBA0ADD-ADFC-4B6D-9477-D0D7A43FD617}">
            <xm:f>AND('Cage 2'!$H$22="",TODAY()&gt;='Cage 2'!$E$22)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4" id="{F4DE9997-E858-4F3C-A65B-10305137EF60}">
            <xm:f>AND('Cage 2'!$I$20&lt;&gt;"",COUNTIF('Cage 2'!$D$23:$I$23,"")&lt;6,COUNTA('Cage 2'!$D$23:$I$23)&lt;&gt;'Cage 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C42:D42 G42</xm:sqref>
        </x14:conditionalFormatting>
        <x14:conditionalFormatting xmlns:xm="http://schemas.microsoft.com/office/excel/2006/main">
          <x14:cfRule type="expression" priority="1913" id="{07AEA7D8-0EC4-4EA2-928A-BB303998199B}">
            <xm:f>AND('Cage 3'!$H$22="",TODAY()&gt;='Cage 3'!$E$22)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17" id="{1166F1F3-17A6-4A88-A06E-9FB7F09D35D9}">
            <xm:f>AND('Cage 3'!$I$20&lt;&gt;"",COUNTIF('Cage 3'!$D$23:$I$23,"")&lt;6,COUNTA('Cage 3'!$D$23:$I$23)&lt;&gt;'Cage 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C43:D43 G43</xm:sqref>
        </x14:conditionalFormatting>
        <x14:conditionalFormatting xmlns:xm="http://schemas.microsoft.com/office/excel/2006/main">
          <x14:cfRule type="expression" priority="892" id="{A66E6130-D763-4ECC-BD1D-93D29EF09FB2}">
            <xm:f>AND('Cage 4'!$H$22="",TODAY()&gt;='Cage 4'!$E$22)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2" id="{07806C23-212D-4A6D-891F-3648E0A6CA0A}">
            <xm:f>AND('Cage 4'!$I$20&lt;&gt;"",COUNTIF('Cage 4'!$D$23:$I$23,"")&lt;6,COUNTA('Cage 4'!$D$23:$I$23)&lt;&gt;'Cage 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C44:D44 G44</xm:sqref>
        </x14:conditionalFormatting>
        <x14:conditionalFormatting xmlns:xm="http://schemas.microsoft.com/office/excel/2006/main">
          <x14:cfRule type="expression" priority="891" id="{CC9664B8-181B-4D5C-B0EC-CA67F986F952}">
            <xm:f>AND('Cage 5'!$H$22="",TODAY()&gt;='Cage 5'!$E$22)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1" id="{421BFAC3-FA4D-4B6D-8DC1-E3A7612468DE}">
            <xm:f>AND('Cage 5'!$I$20&lt;&gt;"",COUNTIF('Cage 5'!$D$23:$I$23,"")&lt;6,COUNTA('Cage 5'!$D$23:$I$23)&lt;&gt;'Cage 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C45:D45 G45</xm:sqref>
        </x14:conditionalFormatting>
        <x14:conditionalFormatting xmlns:xm="http://schemas.microsoft.com/office/excel/2006/main">
          <x14:cfRule type="expression" priority="890" id="{72A19BB1-E73D-4A08-9822-891B13732CA9}">
            <xm:f>AND('Cage 6'!$H$22="",TODAY()&gt;='Cage 6'!$E$22)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10" id="{0007BB58-7E1A-42D5-AD8F-894E627D9301}">
            <xm:f>AND('Cage 6'!$I$20&lt;&gt;"",COUNTIF('Cage 6'!$D$23:$I$23,"")&lt;6,COUNTA('Cage 6'!$D$23:$I$23)&lt;&gt;'Cage 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C46:D46 G46</xm:sqref>
        </x14:conditionalFormatting>
        <x14:conditionalFormatting xmlns:xm="http://schemas.microsoft.com/office/excel/2006/main">
          <x14:cfRule type="expression" priority="889" id="{70F5BE84-CAE3-479A-B521-E1C5794FE568}">
            <xm:f>AND('Cage 7'!$H$22="",TODAY()&gt;='Cage 7'!$E$22)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857" id="{57411590-8D57-4AFB-A19E-3CE7E598CDAD}">
            <xm:f>AND('Cage 7'!$I$20&lt;&gt;"",COUNTIF('Cage 7'!$D$23:$I$23,"")&lt;6,COUNTA('Cage 7'!$D$23:$I$23)&lt;&gt;'Cage 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C47:D47 G47</xm:sqref>
        </x14:conditionalFormatting>
        <x14:conditionalFormatting xmlns:xm="http://schemas.microsoft.com/office/excel/2006/main">
          <x14:cfRule type="expression" priority="888" id="{BA4CD54D-BFC9-44C8-AEE9-D09E14837BF4}">
            <xm:f>AND('Cage 8'!$H$22="",TODAY()&gt;='Cage 8'!$E$22)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04" id="{DEA7EC2A-7B4F-4324-89CF-21AE69562C0A}">
            <xm:f>AND('Cage 8'!$I$20&lt;&gt;"",COUNTIF('Cage 8'!$D$23:$I$23,"")&lt;6,COUNTA('Cage 8'!$D$23:$I$23)&lt;&gt;'Cage 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C48:D48 G48</xm:sqref>
        </x14:conditionalFormatting>
        <x14:conditionalFormatting xmlns:xm="http://schemas.microsoft.com/office/excel/2006/main">
          <x14:cfRule type="expression" priority="887" id="{B3A5F169-B376-4810-81CC-E8F032376CB3}">
            <xm:f>AND('Cage 9'!$H$22="",TODAY()&gt;='Cage 9'!$E$22)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03" id="{D2901A18-FE61-4E80-BED3-C97955F3C0BB}">
            <xm:f>AND('Cage 9'!$I$20&lt;&gt;"",COUNTIF('Cage 9'!$D$23:$I$23,"")&lt;6,COUNTA('Cage 9'!$D$23:$I$23)&lt;&gt;'Cage 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C49:D49 G49</xm:sqref>
        </x14:conditionalFormatting>
        <x14:conditionalFormatting xmlns:xm="http://schemas.microsoft.com/office/excel/2006/main">
          <x14:cfRule type="expression" priority="504" id="{BEB48600-A705-4136-95D9-1CD7985073AC}">
            <xm:f>AND($G$9&lt;=TODAY(),COUNTA('Cage 6'!$D$11:$I$11)&lt;&gt;'Cage 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4" id="{30F14699-05BD-4FDD-83EB-9862BC3DEFDC}">
            <xm:f>AND('Cage 6'!$H$10="",TODAY()&gt;='Cage 6'!$E$10)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9" id="{857D88E9-FB54-44C6-BFFF-8D0B8F94D42F}">
            <xm:f>AND('Cage 6'!$I$8&lt;&gt;"",COUNTIF('Cage 6'!$D$11:$I$11,"")&lt;6,COUNTA('Cage 6'!$D$11:$I$11)&lt;&gt;'Cage 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C9:D9 G9</xm:sqref>
        </x14:conditionalFormatting>
        <x14:conditionalFormatting xmlns:xm="http://schemas.microsoft.com/office/excel/2006/main">
          <x14:cfRule type="expression" priority="503" id="{BD6BA355-763B-4514-8E6B-EE19801F1879}">
            <xm:f>AND($G$10&lt;=TODAY(),COUNTA('Cage 7'!$D$11:$I$11)&lt;&gt;'Cage 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3" id="{4AF4D1B1-8667-43FB-A5C8-EAF9B3D88DFC}">
            <xm:f>AND('Cage 7'!$H$10="",TODAY()&gt;='Cage 7'!$E$10)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8" id="{AC82FC57-E817-45CB-9321-85BD70128936}">
            <xm:f>AND('Cage 7'!$I$8&lt;&gt;"",COUNTIF('Cage 7'!$D$11:$I$11,"")&lt;6,COUNTA('Cage 7'!$D$11:$I$11)&lt;&gt;'Cage 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C10:D10 G10</xm:sqref>
        </x14:conditionalFormatting>
        <x14:conditionalFormatting xmlns:xm="http://schemas.microsoft.com/office/excel/2006/main">
          <x14:cfRule type="expression" priority="502" id="{9527437B-8ED2-46C5-8D21-5FE771C6668B}">
            <xm:f>AND($G$11&lt;=TODAY(),COUNTA('Cage 8'!$D$11:$I$11)&lt;&gt;'Cage 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2" id="{91791E82-EBD9-497B-9022-9211F9DCFC88}">
            <xm:f>AND('Cage 8'!$H$10="",TODAY()&gt;='Cage 8'!$E$10)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7" id="{29F794A4-C22B-4FE2-8ED6-3391301D97D3}">
            <xm:f>AND('Cage 8'!$I$8&lt;&gt;"",COUNTIF('Cage 8'!$D$11:$I$11,"")&lt;6,COUNTA('Cage 8'!$D$11:$I$11)&lt;&gt;'Cage 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C11:D11 G11</xm:sqref>
        </x14:conditionalFormatting>
        <x14:conditionalFormatting xmlns:xm="http://schemas.microsoft.com/office/excel/2006/main">
          <x14:cfRule type="expression" priority="501" id="{3EEDB3BF-E723-43AB-8B96-6F7B3EE78114}">
            <xm:f>AND($G$12&lt;=TODAY(),COUNTA('Cage 9'!$D$11:$I$11)&lt;&gt;'Cage 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1" id="{C69320ED-D6D8-4F98-BB3C-405735C2EDAC}">
            <xm:f>AND('Cage 9'!$H$10="",TODAY()&gt;='Cage 9'!$E$10)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6" id="{6DC5E411-E1A3-4309-A0C4-41DB6075141C}">
            <xm:f>AND('Cage 9'!$I$8&lt;&gt;"",COUNTIF('Cage 9'!$D$11:$I$11,"")&lt;6,COUNTA('Cage 9'!$D$11:$I$11)&lt;&gt;'Cage 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C12:D12 G12</xm:sqref>
        </x14:conditionalFormatting>
        <x14:conditionalFormatting xmlns:xm="http://schemas.microsoft.com/office/excel/2006/main">
          <x14:cfRule type="expression" priority="499" id="{4E255657-7BC7-45C8-80CC-E6F8DB9722AD}">
            <xm:f>AND($G$14&lt;=TODAY(),COUNTA('Cage 11'!$D$11:$I$11)&lt;&gt;'Cage 11'!$I$8)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8" id="{DDA1FD66-A250-4CF0-B296-415FF309DC6F}">
            <xm:f>AND('Cage 11'!$H$10="",TODAY()&gt;='Cage 11'!$E$10)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4" id="{484DB771-B712-4BE3-9BC5-5AFE7651588F}">
            <xm:f>AND('Cage 11'!$I$8&lt;&gt;"",COUNTIF('Cage 11'!$D$11:$I$11,"")&lt;6,COUNTA('Cage 11'!$D$11:$I$11)&lt;&gt;'Cage 11'!$I$8)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C14:D14 G14</xm:sqref>
        </x14:conditionalFormatting>
        <x14:conditionalFormatting xmlns:xm="http://schemas.microsoft.com/office/excel/2006/main">
          <x14:cfRule type="expression" priority="498" id="{9FAF22FC-B378-4107-B2AD-34E6BA6B0D17}">
            <xm:f>AND($G$15&lt;=TODAY(),COUNTA('Cage 12'!$D$11:$I$11)&lt;&gt;'Cage 12'!$I$8)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7" id="{B4511C1B-058B-4900-BDFC-5CC977C443CC}">
            <xm:f>AND('Cage 12'!$H$10="",TODAY()&gt;='Cage 12'!$E$10)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3" id="{14C62C4B-3203-4365-A4B0-8545C05A78C8}">
            <xm:f>AND('Cage 12'!$I$8&lt;&gt;"",COUNTIF('Cage 12'!$D$11:$I$11,"")&lt;6,COUNTA('Cage 12'!$D$11:$I$11)&lt;&gt;'Cage 12'!$I$8)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C15:D15 G15</xm:sqref>
        </x14:conditionalFormatting>
        <x14:conditionalFormatting xmlns:xm="http://schemas.microsoft.com/office/excel/2006/main">
          <x14:cfRule type="expression" priority="497" id="{DF13DC29-444D-4C1D-8C05-C95EE5B758F2}">
            <xm:f>AND($G$16&lt;=TODAY(),COUNTA('Cage 13'!$D$11:$I$11)&lt;&gt;'Cage 13'!$I$8)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6" id="{687597F4-3405-40C0-8F2F-5883814DBCCD}">
            <xm:f>AND('Cage 13'!$H$10="",TODAY()&gt;='Cage 13'!$E$10)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42" id="{628E0509-1764-41C1-819A-2932CA41CC55}">
            <xm:f>AND('Cage 13'!$I$8&lt;&gt;"",COUNTIF('Cage 13'!$D$11:$I$11,"")&lt;6,COUNTA('Cage 13'!$D$11:$I$11)&lt;&gt;'Cage 13'!$I$8)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C16:D16 G16</xm:sqref>
        </x14:conditionalFormatting>
        <x14:conditionalFormatting xmlns:xm="http://schemas.microsoft.com/office/excel/2006/main">
          <x14:cfRule type="expression" priority="496" id="{BFF33197-4B1C-4D1A-87CD-D8DF74A4C458}">
            <xm:f>AND($G$17&lt;=TODAY(),COUNTA('Cage 14'!$D$11:$I$11)&lt;&gt;'Cage 14'!$I$8)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5" id="{C3006899-D271-48DE-85B2-4A82B8DE8EFB}">
            <xm:f>AND('Cage 14'!$H$10="",TODAY()&gt;='Cage 14'!$E$10)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228" id="{88345FFC-79B9-4A8B-9F1B-8FBA18F10741}">
            <xm:f>AND('Cage 14'!$I$8&lt;&gt;"",COUNTIF('Cage 14'!$D$11:$I$11,"")&lt;6,COUNTA('Cage 14'!$D$11:$I$11)&lt;&gt;'Cage 14'!$I$8)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C17:D17 G17</xm:sqref>
        </x14:conditionalFormatting>
        <x14:conditionalFormatting xmlns:xm="http://schemas.microsoft.com/office/excel/2006/main">
          <x14:cfRule type="expression" priority="495" id="{5A3273BD-B14C-4951-83B2-0A43CF7141C1}">
            <xm:f>AND($G$18&lt;=TODAY(),COUNTA('Cage 15'!$D$11:$I$11)&lt;&gt;'Cage 15'!$I$8)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4" id="{392088BA-D107-44B3-AB16-2B7BE98A303E}">
            <xm:f>AND('Cage 15'!$H$10="",TODAY()&gt;='Cage 15'!$E$10)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9" id="{1B630295-0901-4E26-8619-45E9D5F842C4}">
            <xm:f>AND('Cage 15'!$I$8&lt;&gt;"",COUNTIF('Cage 15'!$D$11:$I$11,"")&lt;6,COUNTA('Cage 15'!$D$11:$I$11)&lt;&gt;'Cage 15'!$I$8)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C18:D18 G18</xm:sqref>
        </x14:conditionalFormatting>
        <x14:conditionalFormatting xmlns:xm="http://schemas.microsoft.com/office/excel/2006/main">
          <x14:cfRule type="expression" priority="494" id="{82457BD6-4973-4172-9364-343C412168AA}">
            <xm:f>AND($G$19&lt;=TODAY(),COUNTA('Cage 16'!$D$11:$I$11)&lt;&gt;'Cage 16'!$I$8)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3" id="{801E476B-C5BF-459F-888C-7CF066C62243}">
            <xm:f>AND('Cage 16'!$H$10="",TODAY()&gt;='Cage 16'!$E$10)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89" id="{C034C55F-6BB7-482B-8051-C01D8FFC7CA5}">
            <xm:f>AND('Cage 16'!$I$8&lt;&gt;"",COUNTIF('Cage 16'!$D$11:$I$11,"")&lt;6,COUNTA('Cage 16'!$D$11:$I$11)&lt;&gt;'Cage 16'!$I$8)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C19:D19 G19</xm:sqref>
        </x14:conditionalFormatting>
        <x14:conditionalFormatting xmlns:xm="http://schemas.microsoft.com/office/excel/2006/main">
          <x14:cfRule type="expression" priority="493" id="{E17581B7-E1F1-4A95-8AA3-918BA59D579B}">
            <xm:f>AND($G$20&lt;=TODAY(),COUNTA('Cage 17'!$D$11:$I$11)&lt;&gt;'Cage 17'!$I$8)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2" id="{CF8CD153-9F54-47E3-A3DC-DE86E92DC6BC}">
            <xm:f>AND('Cage 17'!$H$10="",TODAY()&gt;='Cage 17'!$E$10)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8" id="{E3EF5E51-2899-48C0-B3CA-6EE8834BECE7}">
            <xm:f>AND('Cage 17'!$I$8&lt;&gt;"",COUNTIF('Cage 17'!$D$11:$I$11,"")&lt;6,COUNTA('Cage 17'!$D$11:$I$11)&lt;&gt;'Cage 17'!$I$8)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C20:D20 G20</xm:sqref>
        </x14:conditionalFormatting>
        <x14:conditionalFormatting xmlns:xm="http://schemas.microsoft.com/office/excel/2006/main">
          <x14:cfRule type="expression" priority="492" id="{A1FC7B49-8691-4FFB-B9BF-BD2E5176A84E}">
            <xm:f>AND($G$21&lt;=TODAY(),COUNTA('Cage 18'!$D$11:$I$11)&lt;&gt;'Cage 18'!$I$8)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1" id="{046A1738-4842-4F87-9A73-8FE87C2DEC70}">
            <xm:f>AND('Cage 18'!$H$10="",TODAY()&gt;='Cage 18'!$E$10)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7" id="{84398EF5-9084-4B85-9EDB-B6833F20371E}">
            <xm:f>AND('Cage 18'!$I$8&lt;&gt;"",COUNTIF('Cage 18'!$D$11:$I$11,"")&lt;6,COUNTA('Cage 18'!$D$11:$I$11)&lt;&gt;'Cage 18'!$I$8)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C21:D21 G21</xm:sqref>
        </x14:conditionalFormatting>
        <x14:conditionalFormatting xmlns:xm="http://schemas.microsoft.com/office/excel/2006/main">
          <x14:cfRule type="expression" priority="491" id="{A47B4573-93A6-491B-B27F-70CABA22AF5E}">
            <xm:f>AND($G$22&lt;=TODAY(),COUNTA('Cage 19'!$D$11:$I$11)&lt;&gt;'Cage 19'!$I$8)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30" id="{21CC0665-C88A-42F0-B513-271B0C3F6418}">
            <xm:f>AND('Cage 19'!$H$10="",TODAY()&gt;='Cage 19'!$E$10)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6" id="{EC82BB4A-A3F2-442F-8829-3F77D82E7E8B}">
            <xm:f>AND('Cage 19'!$I$8&lt;&gt;"",COUNTIF('Cage 19'!$D$11:$I$11,"")&lt;6,COUNTA('Cage 19'!$D$11:$I$11)&lt;&gt;'Cage 19'!$I$8)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C22:D22 G22</xm:sqref>
        </x14:conditionalFormatting>
        <x14:conditionalFormatting xmlns:xm="http://schemas.microsoft.com/office/excel/2006/main">
          <x14:cfRule type="expression" priority="490" id="{0043A841-3A0E-413E-9853-4A6659C10095}">
            <xm:f>AND($G$23&lt;=TODAY(),COUNTA('Cage 20'!$D$11:$I$11)&lt;&gt;'Cage 20'!$I$8)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9" id="{90074859-498A-4588-BF18-DB8B48BEF85A}">
            <xm:f>AND('Cage 20'!$H$10="",TODAY()&gt;='Cage 20'!$E$10)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5" id="{99A5869C-7525-4C01-B624-02598F4FB341}">
            <xm:f>AND('Cage 20'!$I$8&lt;&gt;"",COUNTIF('Cage 20'!$D$11:$I$11,"")&lt;6,COUNTA('Cage 20'!$D$11:$I$11)&lt;&gt;'Cage 20'!$I$8)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C23:D23 G23</xm:sqref>
        </x14:conditionalFormatting>
        <x14:conditionalFormatting xmlns:xm="http://schemas.microsoft.com/office/excel/2006/main">
          <x14:cfRule type="expression" priority="489" id="{F0B8967D-5906-4FD2-9F75-D001EFD9CD49}">
            <xm:f>AND($G$24&lt;=TODAY(),COUNTA('Cage 21'!$D$11:$I$11)&lt;&gt;'Cage 21'!$I$8)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8" id="{6BBE3237-6B30-400B-BE46-E937CBB8BA61}">
            <xm:f>AND('Cage 21'!$H$10="",TODAY()&gt;='Cage 21'!$E$10)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4" id="{AB6046CE-F899-4239-AA24-AECAFFF5DE1D}">
            <xm:f>AND('Cage 21'!$I$8&lt;&gt;"",COUNTIF('Cage 21'!$D$11:$I$11,"")&lt;6,COUNTA('Cage 21'!$D$11:$I$11)&lt;&gt;'Cage 21'!$I$8)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C24:D24 G24</xm:sqref>
        </x14:conditionalFormatting>
        <x14:conditionalFormatting xmlns:xm="http://schemas.microsoft.com/office/excel/2006/main">
          <x14:cfRule type="expression" priority="488" id="{72F22F47-23AE-4EBA-8FEB-6022E16F7E89}">
            <xm:f>AND($G$25&lt;=TODAY(),COUNTA('Cage 22'!$D$11:$I$11)&lt;&gt;'Cage 22'!$I$8)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7" id="{C2F10AD3-B954-4810-AF42-6077BCABBA68}">
            <xm:f>AND('Cage 22'!$H$10="",TODAY()&gt;='Cage 22'!$E$10)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2" id="{C71109F2-B6E1-4747-9C38-8D7CCE7942DE}">
            <xm:f>AND('Cage 22'!$I$8&lt;&gt;"",COUNTIF('Cage 22'!$D$11:$I$11,"")&lt;6,COUNTA('Cage 22'!$D$11:$I$11)&lt;&gt;'Cage 22'!$I$8)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C25:D25 G25</xm:sqref>
        </x14:conditionalFormatting>
        <x14:conditionalFormatting xmlns:xm="http://schemas.microsoft.com/office/excel/2006/main">
          <x14:cfRule type="expression" priority="487" id="{CE9DA057-DB55-4B68-BC39-BFB76E662DB1}">
            <xm:f>AND($G$26&lt;=TODAY(),COUNTA('Cage 23'!$D$11:$I$11)&lt;&gt;'Cage 23'!$I$8)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6" id="{D7C3E22B-E749-40AB-A4DC-817D6C342494}">
            <xm:f>AND('Cage 23'!$H$10="",TODAY()&gt;='Cage 23'!$E$10)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81" id="{88075B5F-2C25-4D86-81ED-E2C979AB4AD3}">
            <xm:f>AND('Cage 23'!$I$8&lt;&gt;"",COUNTIF('Cage 23'!$D$11:$I$11,"")&lt;6,COUNTA('Cage 23'!$D$11:$I$11)&lt;&gt;'Cage 23'!$I$8)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C26:D26 G26</xm:sqref>
        </x14:conditionalFormatting>
        <x14:conditionalFormatting xmlns:xm="http://schemas.microsoft.com/office/excel/2006/main">
          <x14:cfRule type="expression" priority="486" id="{E834FD36-B21D-4EDB-8198-066C66B36E7E}">
            <xm:f>AND($G$27&lt;=TODAY(),COUNTA('Cage 24'!$D$11:$I$11)&lt;&gt;'Cage 24'!$I$8)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5" id="{C6FAC093-EADB-4F5C-9DA1-614FE9618562}">
            <xm:f>AND('Cage 24'!$H$10="",TODAY()&gt;='Cage 24'!$E$10)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31" id="{FACBFC75-4F38-41ED-A4C1-84F5130A6E29}">
            <xm:f>AND('Cage 24'!$I$8&lt;&gt;"",COUNTIF('Cage 24'!$D$11:$I$11,"")&lt;6,COUNTA('Cage 24'!$D$11:$I$11)&lt;&gt;'Cage 24'!$I$8)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C27:D27 G27</xm:sqref>
        </x14:conditionalFormatting>
        <x14:conditionalFormatting xmlns:xm="http://schemas.microsoft.com/office/excel/2006/main">
          <x14:cfRule type="expression" priority="484" id="{4939B484-57C2-49A8-B025-16ED294C3610}">
            <xm:f>AND($G$29&lt;=TODAY(),COUNTA('Cage 26'!$D$11:$I$11)&lt;&gt;'Cage 26'!$I$8)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3" id="{30370A15-477B-413F-8750-1267EBCBF038}">
            <xm:f>AND('Cage 26'!$H$10="",TODAY()&gt;='Cage 26'!$E$10)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8" id="{7BB4FEAB-5158-4E70-9128-CE40F28C44FE}">
            <xm:f>AND('Cage 26'!$I$8&lt;&gt;"",COUNTIF('Cage 26'!$D$11:$I$11,"")&lt;6,COUNTA('Cage 26'!$D$11:$I$11)&lt;&gt;'Cage 26'!$I$8)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C29:D29 G29</xm:sqref>
        </x14:conditionalFormatting>
        <x14:conditionalFormatting xmlns:xm="http://schemas.microsoft.com/office/excel/2006/main">
          <x14:cfRule type="expression" priority="483" id="{ED771BDB-189F-43FD-BA8B-EFD36565A548}">
            <xm:f>AND($G$30&lt;=TODAY(),COUNTA('Cage 27'!$D$11:$I$11)&lt;&gt;'Cage 27'!$I$8)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2" id="{7FAD1258-9585-44AF-B60A-84764897C689}">
            <xm:f>AND('Cage 27'!$H$10="",TODAY()&gt;='Cage 27'!$E$10)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7" id="{759B404A-156E-44E0-A609-4EAA04E117BA}">
            <xm:f>AND('Cage 27'!$I$8&lt;&gt;"",COUNTIF('Cage 27'!$D$11:$I$11,"")&lt;6,COUNTA('Cage 27'!$D$11:$I$11)&lt;&gt;'Cage 27'!$I$8)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C30:D30 G30</xm:sqref>
        </x14:conditionalFormatting>
        <x14:conditionalFormatting xmlns:xm="http://schemas.microsoft.com/office/excel/2006/main">
          <x14:cfRule type="expression" priority="482" id="{F01E87EF-2DCE-45D2-BA79-11C45A3CA807}">
            <xm:f>AND($G$31&lt;=TODAY(),COUNTA('Cage 28'!$D$11:$I$11)&lt;&gt;'Cage 28'!$I$8)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1" id="{17F0AC83-9739-4499-8C92-0E9ACD737622}">
            <xm:f>AND('Cage 28'!$H$10="",TODAY()&gt;='Cage 28'!$E$10)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6" id="{83F8A303-B18A-4F65-BBC9-E7DAD4FBA100}">
            <xm:f>AND('Cage 28'!$I$8&lt;&gt;"",COUNTIF('Cage 28'!$D$11:$I$11,"")&lt;6,COUNTA('Cage 28'!$D$11:$I$11)&lt;&gt;'Cage 28'!$I$8)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C31:D31 G31</xm:sqref>
        </x14:conditionalFormatting>
        <x14:conditionalFormatting xmlns:xm="http://schemas.microsoft.com/office/excel/2006/main">
          <x14:cfRule type="expression" priority="481" id="{28F521AF-3E26-48F6-9D87-59FDA723E2A7}">
            <xm:f>AND($G$32&lt;=TODAY(),COUNTA('Cage 29'!$D$11:$I$11)&lt;&gt;'Cage 29'!$I$8)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0" id="{DA26F1CC-A428-4918-8CFA-3154175C546F}">
            <xm:f>AND('Cage 29'!$H$10="",TODAY()&gt;='Cage 29'!$E$10)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5" id="{74A5CC99-67E3-499C-8641-2A298636DF43}">
            <xm:f>AND('Cage 29'!$I$8&lt;&gt;"",COUNTIF('Cage 29'!$D$11:$I$11,"")&lt;6,COUNTA('Cage 29'!$D$11:$I$11)&lt;&gt;'Cage 29'!$I$8)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C32:D32 G32</xm:sqref>
        </x14:conditionalFormatting>
        <x14:conditionalFormatting xmlns:xm="http://schemas.microsoft.com/office/excel/2006/main">
          <x14:cfRule type="expression" priority="1119" id="{A8CA291A-521E-4D3A-9DEE-DF8A5E807A1C}">
            <xm:f>AND('Cage 30'!$H$10="",TODAY()&gt;='Cage 30'!$E$10)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C33:D33</xm:sqref>
        </x14:conditionalFormatting>
        <x14:conditionalFormatting xmlns:xm="http://schemas.microsoft.com/office/excel/2006/main">
          <x14:cfRule type="expression" priority="479" id="{3D75A480-0DDC-43ED-8AF4-24D20D2974C3}">
            <xm:f>AND($G$34&lt;=TODAY(),COUNTA('Cage 31'!$D$11:$I$11)&lt;&gt;'Cage 31'!$I$8)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18" id="{B11765A8-E1D6-4F16-B66B-C2A4D81F6079}">
            <xm:f>AND('Cage 31'!$H$10="",TODAY()&gt;='Cage 31'!$E$10)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3" id="{9D34D6CA-F06E-4C0F-97D6-D285450498DF}">
            <xm:f>AND('Cage 31'!$I$8&lt;&gt;"",COUNTIF('Cage 31'!$D$11:$I$11,"")&lt;6,COUNTA('Cage 31'!$D$11:$I$11)&lt;&gt;'Cage 31'!$I$8)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C34:D34 G34</xm:sqref>
        </x14:conditionalFormatting>
        <x14:conditionalFormatting xmlns:xm="http://schemas.microsoft.com/office/excel/2006/main">
          <x14:cfRule type="expression" priority="478" id="{C403AC12-4EC6-4876-8F5F-5F31EEC13F23}">
            <xm:f>AND($G$35&lt;=TODAY(),COUNTA('Cage 32'!$D$11:$I$11)&lt;&gt;'Cage 32'!$I$8)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17" id="{8F453BF2-1099-4A98-9DB1-224C0A8CE37A}">
            <xm:f>AND('Cage 32'!$H$10="",TODAY()&gt;='Cage 32'!$E$10)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72" id="{41143BEA-EEE6-40B6-A491-BA4AC56CAE31}">
            <xm:f>AND('Cage 32'!$I$8&lt;&gt;"",COUNTIF('Cage 32'!$D$11:$I$11,"")&lt;6,COUNTA('Cage 32'!$D$11:$I$11)&lt;&gt;'Cage 32'!$I$8)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C35:D35 G35</xm:sqref>
        </x14:conditionalFormatting>
        <x14:conditionalFormatting xmlns:xm="http://schemas.microsoft.com/office/excel/2006/main">
          <x14:cfRule type="expression" priority="477" id="{95230D05-37FF-4915-9EBC-56E81B725CE7}">
            <xm:f>AND($G$36&lt;=TODAY(),COUNTA('Cage 33'!$D$11:$I$11)&lt;&gt;'Cage 33'!$I$8)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22" id="{ED2C62DA-5974-444A-B9C2-15A6CD30A5C9}">
            <xm:f>AND('Cage 33'!$H$10="",TODAY()&gt;='Cage 33'!$E$10)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224" id="{82F52F9F-745A-4D92-B918-7746351C8218}">
            <xm:f>AND('Cage 33'!$I$8&lt;&gt;"",COUNTIF('Cage 33'!$D$11:$I$11,"")&lt;6,COUNTA('Cage 33'!$D$11:$I$11)&lt;&gt;'Cage 33'!$I$8)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C36:D36 G36</xm:sqref>
        </x14:conditionalFormatting>
        <x14:conditionalFormatting xmlns:xm="http://schemas.microsoft.com/office/excel/2006/main">
          <x14:cfRule type="expression" priority="475" id="{A1EC6BBE-FB77-4C7C-BE63-901E6EEF8385}">
            <xm:f>AND($G$38&lt;=TODAY(),COUNTA('Cage 35'!$D$11:$I$11)&lt;&gt;'Cage 35'!$I$8)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13" id="{55181C93-08BE-42F9-AAE0-5837139E7FB4}">
            <xm:f>AND('Cage 35'!$H$10="",TODAY()&gt;='Cage 35'!$E$10)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69" id="{34DE7522-72D3-4896-9420-E0CE5C8B6EC1}">
            <xm:f>AND('Cage 35'!$I$8&lt;&gt;"",COUNTIF('Cage 35'!$D$11:$I$11,"")&lt;6,COUNTA('Cage 35'!$D$11:$I$11)&lt;&gt;'Cage 35'!$I$8)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C38:D38 G38</xm:sqref>
        </x14:conditionalFormatting>
        <x14:conditionalFormatting xmlns:xm="http://schemas.microsoft.com/office/excel/2006/main">
          <x14:cfRule type="expression" priority="473" id="{BFC33050-822E-4BBA-A23F-1E873732B138}">
            <xm:f>AND($G$40&lt;=TODAY(),COUNTA('Cage 37'!$D$11:$I$11)&lt;&gt;'Cage 37'!$I$8)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067" id="{6D2E24C9-D99E-4947-B62D-7330E450DA0B}">
            <xm:f>AND('Cage 37'!$I$8&lt;&gt;"",COUNTIF('Cage 37'!$D$11:$I$11,"")&lt;6,COUNTA('Cage 37'!$D$11:$I$11)&lt;&gt;'Cage 37'!$I$8)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C40:D40 G40</xm:sqref>
        </x14:conditionalFormatting>
        <x14:conditionalFormatting xmlns:xm="http://schemas.microsoft.com/office/excel/2006/main">
          <x14:cfRule type="expression" priority="885" id="{87202741-E89A-4DB7-BEBA-30D2863E62D8}">
            <xm:f>AND('Cage 11'!$H$22="",TODAY()&gt;='Cage 11'!$E$22)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01" id="{D3B5904A-031F-4259-BD4A-7660CE200421}">
            <xm:f>AND('Cage 11'!$I$20&lt;&gt;"",COUNTIF('Cage 11'!$D$23:$I$23,"")&lt;6,COUNTA('Cage 11'!$D$23:$I$23)&lt;&gt;'Cage 11'!$I$20)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C51:D51 G51</xm:sqref>
        </x14:conditionalFormatting>
        <x14:conditionalFormatting xmlns:xm="http://schemas.microsoft.com/office/excel/2006/main">
          <x14:cfRule type="expression" priority="884" id="{18F93886-D399-4240-BD8E-EA8DC1DB301F}">
            <xm:f>AND('Cage 12'!$H$22="",TODAY()&gt;='Cage 12'!$E$22)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00" id="{F13BF931-D352-4396-BE0E-E5FCB3D9AE1E}">
            <xm:f>AND('Cage 12'!$I$20&lt;&gt;"",COUNTIF('Cage 12'!$D$23:$I$23,"")&lt;6,COUNTA('Cage 12'!$D$23:$I$23)&lt;&gt;'Cage 12'!$I$20)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C52:D52 G52</xm:sqref>
        </x14:conditionalFormatting>
        <x14:conditionalFormatting xmlns:xm="http://schemas.microsoft.com/office/excel/2006/main">
          <x14:cfRule type="expression" priority="883" id="{479497BB-3DB6-40BA-80FA-851F070B5D44}">
            <xm:f>AND('Cage 13'!$H$22="",TODAY()&gt;='Cage 13'!$E$22)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9" id="{A3EA7AFA-77A8-4787-A354-C5226408B90F}">
            <xm:f>AND('Cage 13'!$I$20&lt;&gt;"",COUNTIF('Cage 13'!$D$23:$I$23,"")&lt;6,COUNTA('Cage 13'!$D$23:$I$23)&lt;&gt;'Cage 13'!$I$20)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C53:D53 G53</xm:sqref>
        </x14:conditionalFormatting>
        <x14:conditionalFormatting xmlns:xm="http://schemas.microsoft.com/office/excel/2006/main">
          <x14:cfRule type="expression" priority="882" id="{35771DA5-8A92-47FB-BB8B-0581066908BE}">
            <xm:f>AND('Cage 14'!$H$22="",TODAY()&gt;='Cage 14'!$E$22)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8" id="{35233D0C-3D52-4CEB-B958-D1980B569FB6}">
            <xm:f>AND('Cage 14'!$I$20&lt;&gt;"",COUNTIF('Cage 14'!$D$23:$I$23,"")&lt;6,COUNTA('Cage 14'!$D$23:$I$23)&lt;&gt;'Cage 14'!$I$20)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C54:D54 G54</xm:sqref>
        </x14:conditionalFormatting>
        <x14:conditionalFormatting xmlns:xm="http://schemas.microsoft.com/office/excel/2006/main">
          <x14:cfRule type="expression" priority="881" id="{7245B1D7-31AE-4D7A-A13C-784A2E80D465}">
            <xm:f>AND('Cage 15'!$H$22="",TODAY()&gt;='Cage 15'!$E$22)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7" id="{84CCACC2-2DCF-40EF-BDDE-59027AB5A573}">
            <xm:f>AND('Cage 15'!$I$20&lt;&gt;"",COUNTIF('Cage 15'!$D$23:$I$23,"")&lt;6,COUNTA('Cage 15'!$D$23:$I$23)&lt;&gt;'Cage 15'!$I$20)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C55:D55 G55</xm:sqref>
        </x14:conditionalFormatting>
        <x14:conditionalFormatting xmlns:xm="http://schemas.microsoft.com/office/excel/2006/main">
          <x14:cfRule type="expression" priority="880" id="{11C4199F-8B2B-4C0A-8E05-E73CE22E817E}">
            <xm:f>AND('Cage 16'!$H$22="",TODAY()&gt;='Cage 16'!$E$22)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6" id="{9E62299D-95DF-47C2-98CE-2719906A801C}">
            <xm:f>AND('Cage 16'!$I$20&lt;&gt;"",COUNTIF('Cage 16'!$D$23:$I$23,"")&lt;6,COUNTA('Cage 16'!$D$23:$I$23)&lt;&gt;'Cage 16'!$I$20)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C56:D56 G56</xm:sqref>
        </x14:conditionalFormatting>
        <x14:conditionalFormatting xmlns:xm="http://schemas.microsoft.com/office/excel/2006/main">
          <x14:cfRule type="expression" priority="879" id="{016F5546-D7D0-466B-AA24-E9430B96C12D}">
            <xm:f>AND('Cage 17'!$H$22="",TODAY()&gt;='Cage 17'!$E$22)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5" id="{A21FE0BC-E53F-4270-A319-94734B125BBA}">
            <xm:f>AND('Cage 17'!$I$20&lt;&gt;"",COUNTIF('Cage 17'!$D$23:$I$23,"")&lt;6,COUNTA('Cage 17'!$D$23:$I$23)&lt;&gt;'Cage 17'!$I$20)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C57:D57 G57</xm:sqref>
        </x14:conditionalFormatting>
        <x14:conditionalFormatting xmlns:xm="http://schemas.microsoft.com/office/excel/2006/main">
          <x14:cfRule type="expression" priority="878" id="{8A499708-60A7-4AC5-9653-19A22C1BD1E8}">
            <xm:f>AND('Cage 18'!$H$22="",TODAY()&gt;='Cage 18'!$E$22)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4" id="{D9273BED-55AC-423E-A900-5260182CFF4A}">
            <xm:f>AND('Cage 18'!$I$20&lt;&gt;"",COUNTIF('Cage 18'!$D$23:$I$23,"")&lt;6,COUNTA('Cage 18'!$D$23:$I$23)&lt;&gt;'Cage 18'!$I$20)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C58:D58 G58</xm:sqref>
        </x14:conditionalFormatting>
        <x14:conditionalFormatting xmlns:xm="http://schemas.microsoft.com/office/excel/2006/main">
          <x14:cfRule type="expression" priority="877" id="{67CF909D-AA95-44A4-A8C3-6158C7DE0717}">
            <xm:f>AND('Cage 19'!$H$22="",TODAY()&gt;='Cage 19'!$E$22)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3" id="{AB62606E-D886-4286-B267-6806EB13231B}">
            <xm:f>AND('Cage 19'!$I$20&lt;&gt;"",COUNTIF('Cage 19'!$D$23:$I$23,"")&lt;6,COUNTA('Cage 19'!$D$23:$I$23)&lt;&gt;'Cage 19'!$I$20)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C59:D59 G59</xm:sqref>
        </x14:conditionalFormatting>
        <x14:conditionalFormatting xmlns:xm="http://schemas.microsoft.com/office/excel/2006/main">
          <x14:cfRule type="expression" priority="876" id="{93BB4D9B-07EC-4241-A4A1-61AAE18499E0}">
            <xm:f>AND('Cage 20'!$H$22="",TODAY()&gt;='Cage 20'!$E$22)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2" id="{9F420B88-88E4-4F84-A6AE-9F3906047C1A}">
            <xm:f>AND('Cage 20'!$I$20&lt;&gt;"",COUNTIF('Cage 20'!$D$23:$I$23,"")&lt;6,COUNTA('Cage 20'!$D$23:$I$23)&lt;&gt;'Cage 20'!$I$20)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C60:D60 G60</xm:sqref>
        </x14:conditionalFormatting>
        <x14:conditionalFormatting xmlns:xm="http://schemas.microsoft.com/office/excel/2006/main">
          <x14:cfRule type="expression" priority="875" id="{5DC3013A-13BF-4AE2-8316-39C2A15D2FBC}">
            <xm:f>AND('Cage 21'!$H$22="",TODAY()&gt;='Cage 21'!$E$22)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1" id="{640A4438-3360-4F50-A49D-FA18400D1D41}">
            <xm:f>AND('Cage 21'!$I$20&lt;&gt;"",COUNTIF('Cage 21'!$D$23:$I$23,"")&lt;6,COUNTA('Cage 21'!$D$23:$I$23)&lt;&gt;'Cage 21'!$I$20)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C61:D61 G61</xm:sqref>
        </x14:conditionalFormatting>
        <x14:conditionalFormatting xmlns:xm="http://schemas.microsoft.com/office/excel/2006/main">
          <x14:cfRule type="expression" priority="874" id="{549CD8AC-B39A-4C73-BE34-22D8339FE3D3}">
            <xm:f>AND('Cage 22'!$H$22="",TODAY()&gt;='Cage 22'!$E$22)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90" id="{44496386-4741-4058-AEE7-EF7AA717D258}">
            <xm:f>AND('Cage 22'!$I$20&lt;&gt;"",COUNTIF('Cage 22'!$D$23:$I$23,"")&lt;6,COUNTA('Cage 22'!$D$23:$I$23)&lt;&gt;'Cage 22'!$I$20)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C62:D62 G62</xm:sqref>
        </x14:conditionalFormatting>
        <x14:conditionalFormatting xmlns:xm="http://schemas.microsoft.com/office/excel/2006/main">
          <x14:cfRule type="expression" priority="873" id="{2C54841C-73EA-4872-B083-68DD0E76CDC9}">
            <xm:f>AND('Cage 23'!$H$22="",TODAY()&gt;='Cage 23'!$E$22)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9" id="{7918F198-466C-4A9C-85FC-609CE4F701D3}">
            <xm:f>AND('Cage 23'!$I$20&lt;&gt;"",COUNTIF('Cage 23'!$D$23:$I$23,"")&lt;6,COUNTA('Cage 23'!$D$23:$I$23)&lt;&gt;'Cage 23'!$I$20)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C63:D63 G63</xm:sqref>
        </x14:conditionalFormatting>
        <x14:conditionalFormatting xmlns:xm="http://schemas.microsoft.com/office/excel/2006/main">
          <x14:cfRule type="expression" priority="872" id="{F0B4CAC0-51CA-4FC1-BB94-F1FD8E51E01B}">
            <xm:f>AND('Cage 24'!$H$22="",TODAY()&gt;='Cage 24'!$E$22)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8" id="{275F4068-724E-4D1F-9828-8FE6BD1F1992}">
            <xm:f>AND('Cage 24'!$I$20&lt;&gt;"",COUNTIF('Cage 24'!$D$23:$I$23,"")&lt;6,COUNTA('Cage 24'!$D$23:$I$23)&lt;&gt;'Cage 24'!$I$20)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C64:D64 G64</xm:sqref>
        </x14:conditionalFormatting>
        <x14:conditionalFormatting xmlns:xm="http://schemas.microsoft.com/office/excel/2006/main">
          <x14:cfRule type="expression" priority="871" id="{DD864C8E-EF31-4584-9271-88D145668947}">
            <xm:f>AND('Cage 25'!$H$22="",TODAY()&gt;='Cage 25'!$E$22)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7" id="{AB7EC7CA-58FB-4996-8D30-19D69C091D63}">
            <xm:f>AND('Cage 25'!$I$20&lt;&gt;"",COUNTIF('Cage 25'!$D$23:$I$23,"")&lt;6,COUNTA('Cage 25'!$D$23:$I$23)&lt;&gt;'Cage 25'!$I$20)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C65:D65 G65</xm:sqref>
        </x14:conditionalFormatting>
        <x14:conditionalFormatting xmlns:xm="http://schemas.microsoft.com/office/excel/2006/main">
          <x14:cfRule type="expression" priority="834" id="{99F77AF0-FC44-4664-971E-CC58910B4C02}">
            <xm:f>AND('Cage 26'!$H$22="",TODAY()&gt;='Cage 26'!$E$22)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69" id="{02ED6EE0-CBA1-4B8C-9512-6626C4DEEC19}">
            <xm:f>AND('Cage 26'!$I$20&lt;&gt;"",COUNTIF('Cage 26'!$D$23:$I$23,"")&lt;6,COUNTA('Cage 26'!$D$23:$I$23)&lt;&gt;'Cage 26'!$I$20)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C66:D66 G66</xm:sqref>
        </x14:conditionalFormatting>
        <x14:conditionalFormatting xmlns:xm="http://schemas.microsoft.com/office/excel/2006/main">
          <x14:cfRule type="expression" priority="870" id="{3104F3A6-73C4-4FCD-8B58-A68ACBB799DE}">
            <xm:f>AND('Cage 27'!$H$22="",TODAY()&gt;='Cage 27'!$E$22)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5" id="{13EDF65A-AA0F-47BA-8CB5-DE0F09E36A09}">
            <xm:f>AND('Cage 27'!$I$20&lt;&gt;"",COUNTIF('Cage 27'!$D$23:$I$23,"")&lt;6,COUNTA('Cage 27'!$D$23:$I$23)&lt;&gt;'Cage 27'!$I$20)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C67:D67 G67</xm:sqref>
        </x14:conditionalFormatting>
        <x14:conditionalFormatting xmlns:xm="http://schemas.microsoft.com/office/excel/2006/main">
          <x14:cfRule type="expression" priority="868" id="{02F722D5-11F2-4ECC-91FC-FE69FE561AA9}">
            <xm:f>AND('Cage 29'!$H$22="",TODAY()&gt;='Cage 29'!$E$22)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3" id="{2748E792-5711-4C67-AD0F-09116072FC1F}">
            <xm:f>AND('Cage 29'!$I$20&lt;&gt;"",COUNTIF('Cage 29'!$D$23:$I$23,"")&lt;6,COUNTA('Cage 29'!$D$23:$I$23)&lt;&gt;'Cage 29'!$I$20)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C69:D69 G69</xm:sqref>
        </x14:conditionalFormatting>
        <x14:conditionalFormatting xmlns:xm="http://schemas.microsoft.com/office/excel/2006/main">
          <x14:cfRule type="expression" priority="867" id="{0EF8C11E-81CB-4C00-9DAE-F2C41BDC4E86}">
            <xm:f>AND('Cage 30'!$H$22="",TODAY()&gt;='Cage 30'!$E$22)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2" id="{7807030C-AD08-48B8-A4EA-02F0681ACD59}">
            <xm:f>AND('Cage 30'!$I$20&lt;&gt;"",COUNTIF('Cage 30'!$D$23:$I$23,"")&lt;6,COUNTA('Cage 30'!$D$23:$I$23)&lt;&gt;'Cage 30'!$I$20)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C70:D70 G70</xm:sqref>
        </x14:conditionalFormatting>
        <x14:conditionalFormatting xmlns:xm="http://schemas.microsoft.com/office/excel/2006/main">
          <x14:cfRule type="expression" priority="865" id="{0C289AD9-2A91-47E7-85CC-92203C0E922A}">
            <xm:f>AND('Cage 32'!$H$22="",TODAY()&gt;='Cage 32'!$E$22)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80" id="{1A482652-B7A1-4626-870F-63CECE3289CB}">
            <xm:f>AND('Cage 32'!$I$20&lt;&gt;"",COUNTIF('Cage 32'!$D$23:$I$23,"")&lt;6,COUNTA('Cage 32'!$D$23:$I$23)&lt;&gt;'Cage 32'!$I$20)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C72:D72 G72</xm:sqref>
        </x14:conditionalFormatting>
        <x14:conditionalFormatting xmlns:xm="http://schemas.microsoft.com/office/excel/2006/main">
          <x14:cfRule type="expression" priority="864" id="{6F147A73-5DD6-421D-9219-C53792A8F242}">
            <xm:f>AND('Cage 33'!$H$22="",TODAY()&gt;='Cage 33'!$E$22)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9" id="{19F43207-68BD-44E6-AAC0-E24F55A9D5C7}">
            <xm:f>AND('Cage 33'!$I$20&lt;&gt;"",COUNTIF('Cage 33'!$D$23:$I$23,"")&lt;6,COUNTA('Cage 33'!$D$23:$I$23)&lt;&gt;'Cage 33'!$I$20)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C73:D73 G73</xm:sqref>
        </x14:conditionalFormatting>
        <x14:conditionalFormatting xmlns:xm="http://schemas.microsoft.com/office/excel/2006/main">
          <x14:cfRule type="expression" priority="860" id="{4CA50351-9336-44B4-8666-9CD12FE2C8D8}">
            <xm:f>AND('Cage 37'!$H$22="",TODAY()&gt;='Cage 37'!$E$22)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5" id="{F2BA8417-0403-4FA3-975F-950E9775728D}">
            <xm:f>AND('Cage 37'!$I$20&lt;&gt;"",COUNTIF('Cage 37'!$D$23:$I$23,"")&lt;6,COUNTA('Cage 37'!$D$23:$I$23)&lt;&gt;'Cage 37'!$I$20)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C77:D77 G77</xm:sqref>
        </x14:conditionalFormatting>
        <x14:conditionalFormatting xmlns:xm="http://schemas.microsoft.com/office/excel/2006/main">
          <x14:cfRule type="expression" priority="821" id="{7234B180-77FD-47A4-A523-7A048D921AB2}">
            <xm:f>AND('Cage 2'!$P$10="",TODAY()&gt;='Cage 2'!$M$10)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8" id="{16D7971F-40E4-4E29-90FB-E750BD44C7B4}">
            <xm:f>AND('Cage 2'!$Q$8&lt;&gt;"",COUNTIF('Cage 2'!$L$11:$Q$11,"")&lt;6,COUNTA('Cage 2'!$L$11:$Q$11)&lt;&gt;'Cage 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C79:D79 G79</xm:sqref>
        </x14:conditionalFormatting>
        <x14:conditionalFormatting xmlns:xm="http://schemas.microsoft.com/office/excel/2006/main">
          <x14:cfRule type="expression" priority="820" id="{387C7EF7-8457-4A80-99D0-08F3CC0C17E2}">
            <xm:f>AND('Cage 3'!$P$10="",TODAY()&gt;='Cage 3'!$M$10)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6" id="{A61F7695-D3AA-4F50-936A-66C5CE9EB999}">
            <xm:f>AND('Cage 3'!$Q$8&lt;&gt;"",COUNTIF('Cage 3'!$L$11:$Q$11,"")&lt;6,COUNTA('Cage 3'!$L$11:$Q$11)&lt;&gt;'Cage 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C80:D80 G80</xm:sqref>
        </x14:conditionalFormatting>
        <x14:conditionalFormatting xmlns:xm="http://schemas.microsoft.com/office/excel/2006/main">
          <x14:cfRule type="expression" priority="819" id="{A7AF528F-2034-4F73-94D5-F7FBE8DF1258}">
            <xm:f>AND('Cage 4'!$P$10="",TODAY()&gt;='Cage 4'!$M$10)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5" id="{ADFCB230-8AF9-4039-AD60-9B9C6EDF7237}">
            <xm:f>AND('Cage 4'!$Q$8&lt;&gt;"",COUNTIF('Cage 4'!$L$11:$Q$11,"")&lt;6,COUNTA('Cage 4'!$L$11:$Q$11)&lt;&gt;'Cage 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C81:D81 G81</xm:sqref>
        </x14:conditionalFormatting>
        <x14:conditionalFormatting xmlns:xm="http://schemas.microsoft.com/office/excel/2006/main">
          <x14:cfRule type="expression" priority="818" id="{C65B7EE4-3D44-4C59-8FF7-0493777EA059}">
            <xm:f>AND('Cage 5'!$P$10="",TODAY()&gt;='Cage 5'!$M$10)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4" id="{4A0B24F7-6992-48D7-9DF6-532B312BEC1A}">
            <xm:f>AND('Cage 5'!$Q$8&lt;&gt;"",COUNTIF('Cage 5'!$L$11:$Q$11,"")&lt;6,COUNTA('Cage 5'!$L$11:$Q$11)&lt;&gt;'Cage 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C82:D82 G82</xm:sqref>
        </x14:conditionalFormatting>
        <x14:conditionalFormatting xmlns:xm="http://schemas.microsoft.com/office/excel/2006/main">
          <x14:cfRule type="expression" priority="817" id="{637A7FC7-F9E3-4C84-A272-F0E26756662E}">
            <xm:f>AND('Cage 6'!$P$10="",TODAY()&gt;='Cage 6'!$M$10)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3" id="{4F009748-4750-4200-ABF6-78077757FF75}">
            <xm:f>AND('Cage 6'!$Q$8&lt;&gt;"",COUNTIF('Cage 6'!$L$11:$Q$11,"")&lt;6,COUNTA('Cage 6'!$L$11:$Q$11)&lt;&gt;'Cage 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C83:D83 G83</xm:sqref>
        </x14:conditionalFormatting>
        <x14:conditionalFormatting xmlns:xm="http://schemas.microsoft.com/office/excel/2006/main">
          <x14:cfRule type="expression" priority="816" id="{31B157A7-1E6B-4E10-BC88-9FB761F53B97}">
            <xm:f>AND('Cage 7'!$P$10="",TODAY()&gt;='Cage 7'!$M$10)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2" id="{6D9F1203-CC01-4DB3-A96F-B366D48B798B}">
            <xm:f>AND('Cage 7'!$Q$8&lt;&gt;"",COUNTIF('Cage 7'!$L$11:$Q$11,"")&lt;6,COUNTA('Cage 7'!$L$11:$Q$11)&lt;&gt;'Cage 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C84:D84 G84</xm:sqref>
        </x14:conditionalFormatting>
        <x14:conditionalFormatting xmlns:xm="http://schemas.microsoft.com/office/excel/2006/main">
          <x14:cfRule type="expression" priority="815" id="{07623E84-E66D-4893-8913-903C424B49CB}">
            <xm:f>AND('Cage 8'!$P$10="",TODAY()&gt;='Cage 8'!$M$10)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1" id="{6DFE3B89-B422-47A9-A800-5E0869072AD9}">
            <xm:f>AND('Cage 8'!$Q$8&lt;&gt;"",COUNTIF('Cage 8'!$L$11:$Q$11,"")&lt;6,COUNTA('Cage 8'!$L$11:$Q$11)&lt;&gt;'Cage 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C85:D85 G85</xm:sqref>
        </x14:conditionalFormatting>
        <x14:conditionalFormatting xmlns:xm="http://schemas.microsoft.com/office/excel/2006/main">
          <x14:cfRule type="expression" priority="814" id="{67F81ADA-0F05-4C95-9C17-EE4A3FE5927C}">
            <xm:f>AND('Cage 9'!$P$10="",TODAY()&gt;='Cage 9'!$M$10)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00" id="{7AD4FB31-ED77-448B-A2BD-6924856E7F3B}">
            <xm:f>AND('Cage 9'!$Q$8&lt;&gt;"",COUNTIF('Cage 9'!$L$11:$Q$11,"")&lt;6,COUNTA('Cage 9'!$L$11:$Q$11)&lt;&gt;'Cage 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C86:D86 G86</xm:sqref>
        </x14:conditionalFormatting>
        <x14:conditionalFormatting xmlns:xm="http://schemas.microsoft.com/office/excel/2006/main">
          <x14:cfRule type="expression" priority="812" id="{35596AA0-B688-43C9-B70F-8488755ED7B8}">
            <xm:f>AND('Cage 11'!$P$10="",TODAY()&gt;='Cage 11'!$M$10)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8" id="{3F271675-B20E-400C-8A3F-D7B9379A622F}">
            <xm:f>AND('Cage 11'!$Q$8&lt;&gt;"",COUNTIF('Cage 11'!$L$11:$Q$11,"")&lt;6,COUNTA('Cage 11'!$L$11:$Q$11)&lt;&gt;'Cage 11'!$Q$8)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C88:D88 G88</xm:sqref>
        </x14:conditionalFormatting>
        <x14:conditionalFormatting xmlns:xm="http://schemas.microsoft.com/office/excel/2006/main">
          <x14:cfRule type="expression" priority="811" id="{8F67F3B2-E249-4B04-9636-ECA5A301226E}">
            <xm:f>AND('Cage 12'!$P$10="",TODAY()&gt;='Cage 12'!$M$10)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93" id="{F8961A7D-02AC-4165-8918-6265FD4C65FF}">
            <xm:f>AND('Cage 12'!$Q$8&lt;&gt;"",COUNTIF('Cage 12'!$L$11:$Q$11,"")&lt;6,COUNTA('Cage 12'!$L$11:$Q$11)&lt;&gt;'Cage 12'!$Q$8)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C89:D89 G89</xm:sqref>
        </x14:conditionalFormatting>
        <x14:conditionalFormatting xmlns:xm="http://schemas.microsoft.com/office/excel/2006/main">
          <x14:cfRule type="expression" priority="810" id="{BFA8E69B-154E-44B2-A9D4-B208EEB25FF2}">
            <xm:f>AND('Cage 13'!$P$10="",TODAY()&gt;='Cage 13'!$M$10)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6" id="{7B33EBC4-0875-4E62-968F-0529D5B6FD85}">
            <xm:f>AND('Cage 13'!$Q$8&lt;&gt;"",COUNTIF('Cage 13'!$L$11:$Q$11,"")&lt;6,COUNTA('Cage 13'!$L$11:$Q$11)&lt;&gt;'Cage 13'!$Q$8)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C90:D90 G90</xm:sqref>
        </x14:conditionalFormatting>
        <x14:conditionalFormatting xmlns:xm="http://schemas.microsoft.com/office/excel/2006/main">
          <x14:cfRule type="expression" priority="809" id="{43FD427C-33B4-4765-BA48-1C8E25A8D597}">
            <xm:f>AND('Cage 14'!$P$10="",TODAY()&gt;='Cage 14'!$M$10)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5" id="{ECD0E148-1436-4E9B-BFA3-B1A15B23C94F}">
            <xm:f>AND('Cage 14'!$Q$8&lt;&gt;"",COUNTIF('Cage 14'!$L$11:$Q$11,"")&lt;6,COUNTA('Cage 14'!$L$11:$Q$11)&lt;&gt;'Cage 14'!$Q$8)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C91:D91 G91</xm:sqref>
        </x14:conditionalFormatting>
        <x14:conditionalFormatting xmlns:xm="http://schemas.microsoft.com/office/excel/2006/main">
          <x14:cfRule type="expression" priority="808" id="{11F9EC76-763F-4F55-BE72-8D1350FC1676}">
            <xm:f>AND('Cage 15'!$P$10="",TODAY()&gt;='Cage 15'!$M$10)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4" id="{992EAA88-FE90-4F70-8018-A58EA1DF3C32}">
            <xm:f>AND('Cage 15'!$Q$8&lt;&gt;"",COUNTIF('Cage 15'!$L$11:$Q$11,"")&lt;6,COUNTA('Cage 15'!$L$11:$Q$11)&lt;&gt;'Cage 15'!$Q$8)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C92:D92 G92</xm:sqref>
        </x14:conditionalFormatting>
        <x14:conditionalFormatting xmlns:xm="http://schemas.microsoft.com/office/excel/2006/main">
          <x14:cfRule type="expression" priority="807" id="{CB4B1B20-F774-4E79-BD1E-6146D49AF534}">
            <xm:f>AND('Cage 16'!$P$10="",TODAY()&gt;='Cage 16'!$M$10)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3" id="{C196DD05-369A-4B30-921A-BBAD971DB76C}">
            <xm:f>AND('Cage 16'!$Q$8&lt;&gt;"",COUNTIF('Cage 16'!$L$11:$Q$11,"")&lt;6,COUNTA('Cage 16'!$L$11:$Q$11)&lt;&gt;'Cage 16'!$Q$8)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C93:D93 G93</xm:sqref>
        </x14:conditionalFormatting>
        <x14:conditionalFormatting xmlns:xm="http://schemas.microsoft.com/office/excel/2006/main">
          <x14:cfRule type="expression" priority="806" id="{00E8B4CF-1B26-4C68-957D-5EB6E5FAE773}">
            <xm:f>AND('Cage 17'!$P$10="",TODAY()&gt;='Cage 17'!$M$10)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2" id="{08C889AF-883E-4933-811A-5AF226CB894F}">
            <xm:f>AND('Cage 17'!$Q$8&lt;&gt;"",COUNTIF('Cage 17'!$L$11:$Q$11,"")&lt;6,COUNTA('Cage 17'!$L$11:$Q$11)&lt;&gt;'Cage 17'!$Q$8)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C94:D94 G94</xm:sqref>
        </x14:conditionalFormatting>
        <x14:conditionalFormatting xmlns:xm="http://schemas.microsoft.com/office/excel/2006/main">
          <x14:cfRule type="expression" priority="704" id="{52D37AD3-A36D-47FC-8D20-4DBDCA14DEE8}">
            <xm:f>AND('Cage 18'!$P$10="",TODAY()&gt;='Cage 18'!$M$10)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1" id="{BDFC6B14-1DFB-4DB1-B7C4-71F61A2457EA}">
            <xm:f>AND('Cage 18'!$Q$8&lt;&gt;"",COUNTIF('Cage 18'!$L$11:$Q$11,"")&lt;6,COUNTA('Cage 18'!$L$11:$Q$11)&lt;&gt;'Cage 18'!$Q$8)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C95:D95 G95</xm:sqref>
        </x14:conditionalFormatting>
        <x14:conditionalFormatting xmlns:xm="http://schemas.microsoft.com/office/excel/2006/main">
          <x14:cfRule type="expression" priority="804" id="{C97972EB-E318-4E93-A8E3-48CB7380C14E}">
            <xm:f>AND('Cage 19'!$P$10="",TODAY()&gt;='Cage 19'!$M$10)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90" id="{3325C5C4-38A3-48F9-A358-07DE1ABA76EF}">
            <xm:f>AND('Cage 19'!$Q$8&lt;&gt;"",COUNTIF('Cage 19'!$L$11:$Q$11,"")&lt;6,COUNTA('Cage 19'!$L$11:$Q$11)&lt;&gt;'Cage 19'!$Q$8)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C96:D96 G96</xm:sqref>
        </x14:conditionalFormatting>
        <x14:conditionalFormatting xmlns:xm="http://schemas.microsoft.com/office/excel/2006/main">
          <x14:cfRule type="expression" priority="766" id="{85AE9D08-EB47-41F6-9241-A7EAE4EB0058}">
            <xm:f>AND('Cage 20'!$P$10="",TODAY()&gt;='Cage 20'!$M$10)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803" id="{31285193-7543-48CA-963F-14795AD6ECEA}">
            <xm:f>AND('Cage 20'!$Q$8&lt;&gt;"",COUNTIF('Cage 20'!$L$11:$Q$11,"")&lt;6,COUNTA('Cage 20'!$L$11:$Q$11)&lt;&gt;'Cage 20'!$Q$8)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C97:D97 G97</xm:sqref>
        </x14:conditionalFormatting>
        <x14:conditionalFormatting xmlns:xm="http://schemas.microsoft.com/office/excel/2006/main">
          <x14:cfRule type="expression" priority="802" id="{7FAE41C6-25DF-4FF8-BEBB-3BD5178525DC}">
            <xm:f>AND('Cage 21'!$P$10="",TODAY()&gt;='Cage 21'!$M$10)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8" id="{92A4BD18-05CC-4030-AD4D-D2CB6C01094D}">
            <xm:f>AND('Cage 21'!$Q$8&lt;&gt;"",COUNTIF('Cage 21'!$L$11:$Q$11,"")&lt;6,COUNTA('Cage 21'!$L$11:$Q$11)&lt;&gt;'Cage 21'!$Q$8)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C98:D98 G98</xm:sqref>
        </x14:conditionalFormatting>
        <x14:conditionalFormatting xmlns:xm="http://schemas.microsoft.com/office/excel/2006/main">
          <x14:cfRule type="expression" priority="801" id="{E9F7C4F0-7069-4014-ABFB-29EF24C8C6CB}">
            <xm:f>AND('Cage 22'!$P$10="",TODAY()&gt;='Cage 22'!$M$10)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7" id="{949C63F4-0C3A-41AB-9850-3B036B92E646}">
            <xm:f>AND('Cage 22'!$Q$8&lt;&gt;"",COUNTIF('Cage 22'!$L$11:$Q$11,"")&lt;6,COUNTA('Cage 22'!$L$11:$Q$11)&lt;&gt;'Cage 22'!$Q$8)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C99:D99 G99</xm:sqref>
        </x14:conditionalFormatting>
        <x14:conditionalFormatting xmlns:xm="http://schemas.microsoft.com/office/excel/2006/main">
          <x14:cfRule type="expression" priority="800" id="{C7FCFE77-7E8E-4219-8B93-13892E5784B8}">
            <xm:f>AND('Cage 23'!$P$10="",TODAY()&gt;='Cage 23'!$M$10)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6" id="{384AEAC1-1A4E-48BF-8C63-A85190C1DB06}">
            <xm:f>AND('Cage 23'!$Q$8&lt;&gt;"",COUNTIF('Cage 23'!$L$11:$Q$11,"")&lt;6,COUNTA('Cage 23'!$L$11:$Q$11)&lt;&gt;'Cage 23'!$Q$8)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C100:D100 G100</xm:sqref>
        </x14:conditionalFormatting>
        <x14:conditionalFormatting xmlns:xm="http://schemas.microsoft.com/office/excel/2006/main">
          <x14:cfRule type="expression" priority="799" id="{772D121F-986E-4036-BAA1-3924CEB547BC}">
            <xm:f>AND('Cage 24'!$P$10="",TODAY()&gt;='Cage 24'!$M$10)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5" id="{980DBE6C-6B30-42E5-BCE7-401D389A01D8}">
            <xm:f>AND('Cage 24'!$Q$8&lt;&gt;"",COUNTIF('Cage 24'!$L$11:$Q$11,"")&lt;6,COUNTA('Cage 24'!$L$11:$Q$11)&lt;&gt;'Cage 24'!$Q$8)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C101:D101 G101</xm:sqref>
        </x14:conditionalFormatting>
        <x14:conditionalFormatting xmlns:xm="http://schemas.microsoft.com/office/excel/2006/main">
          <x14:cfRule type="expression" priority="798" id="{7EC6D3D4-E7BE-4071-9725-8E06698851CC}">
            <xm:f>AND('Cage 25'!$P$10="",TODAY()&gt;='Cage 25'!$M$10)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4" id="{463ECBE6-DB67-4584-A112-8C666724947B}">
            <xm:f>AND('Cage 25'!$Q$8&lt;&gt;"",COUNTIF('Cage 25'!$L$11:$Q$11,"")&lt;6,COUNTA('Cage 25'!$L$11:$Q$11)&lt;&gt;'Cage 25'!$Q$8)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C102:D102 G102</xm:sqref>
        </x14:conditionalFormatting>
        <x14:conditionalFormatting xmlns:xm="http://schemas.microsoft.com/office/excel/2006/main">
          <x14:cfRule type="expression" priority="797" id="{0BF1E06C-D13C-4D60-B67D-B224B2D87270}">
            <xm:f>AND('Cage 26'!$P$10="",TODAY()&gt;='Cage 26'!$M$10)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3" id="{C2A8A16E-DC8E-4CCE-B2D7-3689DA5CDA96}">
            <xm:f>AND('Cage 26'!$Q$8&lt;&gt;"",COUNTIF('Cage 26'!$L$11:$Q$11,"")&lt;6,COUNTA('Cage 26'!$L$11:$Q$11)&lt;&gt;'Cage 26'!$Q$8)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C103:D103 G103</xm:sqref>
        </x14:conditionalFormatting>
        <x14:conditionalFormatting xmlns:xm="http://schemas.microsoft.com/office/excel/2006/main">
          <x14:cfRule type="expression" priority="796" id="{04B8566A-8A6F-463A-8619-E7705A74B38D}">
            <xm:f>AND('Cage 27'!$P$10="",TODAY()&gt;='Cage 27'!$M$10)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2" id="{517DAC73-114B-4732-8E06-19A3BFEB3957}">
            <xm:f>AND('Cage 27'!$Q$8&lt;&gt;"",COUNTIF('Cage 27'!$L$11:$Q$11,"")&lt;6,COUNTA('Cage 27'!$L$11:$Q$11)&lt;&gt;'Cage 27'!$Q$8)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C104:D104 G104</xm:sqref>
        </x14:conditionalFormatting>
        <x14:conditionalFormatting xmlns:xm="http://schemas.microsoft.com/office/excel/2006/main">
          <x14:cfRule type="expression" priority="795" id="{BCAE6BA8-B4BF-474D-9FA1-CA1CB08C7F97}">
            <xm:f>AND('Cage 28'!$P$10="",TODAY()&gt;='Cage 28'!$M$10)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1" id="{1787C363-80A2-44FD-8B44-76121DA8E59B}">
            <xm:f>AND('Cage 28'!$Q$8&lt;&gt;"",COUNTIF('Cage 28'!$L$11:$Q$11,"")&lt;6,COUNTA('Cage 28'!$L$11:$Q$11)&lt;&gt;'Cage 28'!$Q$8)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C105:D105 G105</xm:sqref>
        </x14:conditionalFormatting>
        <x14:conditionalFormatting xmlns:xm="http://schemas.microsoft.com/office/excel/2006/main">
          <x14:cfRule type="expression" priority="794" id="{91296EC3-8902-4D27-85E0-8BDB4DA2E7CB}">
            <xm:f>AND('Cage 29'!$P$10="",TODAY()&gt;='Cage 29'!$M$10)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0" id="{CAD3065A-58AE-41F6-8600-E0DB27CAA902}">
            <xm:f>AND('Cage 29'!$Q$8&lt;&gt;"",COUNTIF('Cage 29'!$L$11:$Q$11,"")&lt;6,COUNTA('Cage 29'!$L$11:$Q$11)&lt;&gt;'Cage 29'!$Q$8)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C106:D106 G106</xm:sqref>
        </x14:conditionalFormatting>
        <x14:conditionalFormatting xmlns:xm="http://schemas.microsoft.com/office/excel/2006/main">
          <x14:cfRule type="expression" priority="793" id="{B28A5535-2784-41DA-A770-643FD0E8E8FF}">
            <xm:f>AND('Cage 30'!$P$10="",TODAY()&gt;='Cage 30'!$M$10)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9" id="{8689E625-36A1-4BA3-B2E9-BBA5280F9FE7}">
            <xm:f>AND('Cage 30'!$Q$8&lt;&gt;"",COUNTIF('Cage 30'!$L$11:$Q$11,"")&lt;6,COUNTA('Cage 30'!$L$11:$Q$11)&lt;&gt;'Cage 30'!$Q$8)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C107:D107 G107</xm:sqref>
        </x14:conditionalFormatting>
        <x14:conditionalFormatting xmlns:xm="http://schemas.microsoft.com/office/excel/2006/main">
          <x14:cfRule type="expression" priority="792" id="{A099C4A7-2B67-4BF1-8919-E14A5EC21D4A}">
            <xm:f>AND('Cage 31'!$P$10="",TODAY()&gt;='Cage 31'!$M$10)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8" id="{9272A3C0-335D-44D9-B71E-862B8D11D671}">
            <xm:f>AND('Cage 31'!$Q$8&lt;&gt;"",COUNTIF('Cage 31'!$L$11:$Q$11,"")&lt;6,COUNTA('Cage 31'!$L$11:$Q$11)&lt;&gt;'Cage 31'!$Q$8)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C108:D108 G108</xm:sqref>
        </x14:conditionalFormatting>
        <x14:conditionalFormatting xmlns:xm="http://schemas.microsoft.com/office/excel/2006/main">
          <x14:cfRule type="expression" priority="754" id="{712F6316-656F-4C19-8E9D-99E4E9340306}">
            <xm:f>AND('Cage 32'!$P$10="",TODAY()&gt;='Cage 32'!$M$10)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7" id="{206BE63D-5E05-4C0D-8391-B78FA572F7E6}">
            <xm:f>AND('Cage 32'!$Q$8&lt;&gt;"",COUNTIF('Cage 32'!$L$11:$Q$11,"")&lt;6,COUNTA('Cage 32'!$L$11:$Q$11)&lt;&gt;'Cage 32'!$Q$8)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C109:D109 G109</xm:sqref>
        </x14:conditionalFormatting>
        <x14:conditionalFormatting xmlns:xm="http://schemas.microsoft.com/office/excel/2006/main">
          <x14:cfRule type="expression" priority="790" id="{E504F13B-4D52-44B6-A7DE-6DD8262E1413}">
            <xm:f>AND('Cage 33'!$P$10="",TODAY()&gt;='Cage 33'!$M$10)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6" id="{FFB1F25B-4EBE-490E-9A9E-4EF9F663A98A}">
            <xm:f>AND('Cage 33'!$Q$8&lt;&gt;"",COUNTIF('Cage 33'!$L$11:$Q$11,"")&lt;6,COUNTA('Cage 33'!$L$11:$Q$11)&lt;&gt;'Cage 33'!$Q$8)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C110:D110 G110</xm:sqref>
        </x14:conditionalFormatting>
        <x14:conditionalFormatting xmlns:xm="http://schemas.microsoft.com/office/excel/2006/main">
          <x14:cfRule type="expression" priority="786" id="{74608702-F5BA-4465-801A-84F4821CBCDD}">
            <xm:f>AND('Cage 37'!$P$10="",TODAY()&gt;='Cage 37'!$M$10)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2" id="{A3B13204-98E4-4108-AAFF-39EF0BBD8B30}">
            <xm:f>AND('Cage 37'!$Q$8&lt;&gt;"",COUNTIF('Cage 37'!$L$11:$Q$11,"")&lt;6,COUNTA('Cage 37'!$L$11:$Q$11)&lt;&gt;'Cage 37'!$Q$8)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C114:D114 G114</xm:sqref>
        </x14:conditionalFormatting>
        <x14:conditionalFormatting xmlns:xm="http://schemas.microsoft.com/office/excel/2006/main">
          <x14:cfRule type="expression" priority="400" id="{98673999-79DD-41D8-8C56-254A5645C5E2}">
            <xm:f>AND($G$115&lt;=TODAY(),COUNTA('Cage 1'!$L$23:$Q$23)&lt;&gt;'Cage 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785" id="{8C541588-5A0B-4823-8570-1A464A46F404}">
            <xm:f>AND('Cage 1'!$P$22="",TODAY()&gt;='Cage 1'!$M$22)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1" id="{485B11F8-A3A0-4212-B6DE-CF1D3778E4F8}">
            <xm:f>AND('Cage 1'!$Q$20&lt;&gt;"",COUNTIF('Cage 1'!$L$23:$Q$23,"")&lt;6,COUNTA('Cage 1'!$L$23:$Q$23)&lt;&gt;'Cage 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C115:D115 G115</xm:sqref>
        </x14:conditionalFormatting>
        <x14:conditionalFormatting xmlns:xm="http://schemas.microsoft.com/office/excel/2006/main">
          <x14:cfRule type="expression" priority="672" id="{D5542AA7-729A-4BFD-8A3A-D081886745BE}">
            <xm:f>AND('Cage 2'!$P$22="",TODAY()&gt;='Cage 2'!$M$22)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747" id="{0C6947FF-DD6E-4F83-9530-EBD327660697}">
            <xm:f>AND('Cage 2'!$Q$20&lt;&gt;"",COUNTIF('Cage 2'!$L$23:$Q$23,"")&lt;6,COUNTA('Cage 2'!$L$23:$Q$23)&lt;&gt;'Cage 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C116:D116 G116</xm:sqref>
        </x14:conditionalFormatting>
        <x14:conditionalFormatting xmlns:xm="http://schemas.microsoft.com/office/excel/2006/main">
          <x14:cfRule type="expression" priority="670" id="{9732E8D9-A67F-4F0E-B0F9-5030271D1766}">
            <xm:f>AND('Cage 3'!$P$22="",TODAY()&gt;='Cage 3'!$M$22)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71" id="{EBC60E09-7CF9-43CD-B85A-FB8991DB7F6B}">
            <xm:f>AND('Cage 3'!$Q$20&lt;&gt;"",COUNTIF('Cage 3'!$L$23:$Q$23,"")&lt;6,COUNTA('Cage 3'!$L$23:$Q$23)&lt;&gt;'Cage 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C117:D117 G117</xm:sqref>
        </x14:conditionalFormatting>
        <x14:conditionalFormatting xmlns:xm="http://schemas.microsoft.com/office/excel/2006/main">
          <x14:cfRule type="expression" priority="631" id="{4F8A96EB-3C5D-4FB5-BE53-A5E98BCFA481}">
            <xm:f>AND('Cage 4'!$P$22="",TODAY()&gt;='Cage 4'!$M$22)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9" id="{0BD5C529-1D99-487B-BA34-7FE229BF89A5}">
            <xm:f>AND('Cage 4'!$Q$20&lt;&gt;"",COUNTIF('Cage 4'!$L$23:$Q$23,"")&lt;6,COUNTA('Cage 4'!$L$23:$Q$23)&lt;&gt;'Cage 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C118:D118 G118</xm:sqref>
        </x14:conditionalFormatting>
        <x14:conditionalFormatting xmlns:xm="http://schemas.microsoft.com/office/excel/2006/main">
          <x14:cfRule type="expression" priority="630" id="{0598FE39-850F-4AB1-BF42-5234F6E21D2F}">
            <xm:f>AND('Cage 5'!$P$22="",TODAY()&gt;='Cage 5'!$M$22)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8" id="{80A89856-6C44-43A2-852D-E9AFAAF935FA}">
            <xm:f>AND('Cage 5'!$Q$20&lt;&gt;"",COUNTIF('Cage 5'!$L$23:$Q$23,"")&lt;6,COUNTA('Cage 5'!$L$23:$Q$23)&lt;&gt;'Cage 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C119:D119 G119</xm:sqref>
        </x14:conditionalFormatting>
        <x14:conditionalFormatting xmlns:xm="http://schemas.microsoft.com/office/excel/2006/main">
          <x14:cfRule type="expression" priority="629" id="{4FEC0620-A04C-497F-9C3E-DA82F3CF68BD}">
            <xm:f>AND('Cage 6'!$P$22="",TODAY()&gt;='Cage 6'!$M$22)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7" id="{3FE7464C-836A-4737-8CE1-4220B71D66EC}">
            <xm:f>AND('Cage 6'!$Q$20&lt;&gt;"",COUNTIF('Cage 6'!$L$23:$Q$23,"")&lt;6,COUNTA('Cage 6'!$L$23:$Q$23)&lt;&gt;'Cage 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C120:D120 G120</xm:sqref>
        </x14:conditionalFormatting>
        <x14:conditionalFormatting xmlns:xm="http://schemas.microsoft.com/office/excel/2006/main">
          <x14:cfRule type="expression" priority="628" id="{DC72B957-75DF-4713-886D-B25BF1694996}">
            <xm:f>AND('Cage 7'!$P$22="",TODAY()&gt;='Cage 7'!$M$22)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6" id="{C6F07685-D34F-4400-A753-C3342253ECF0}">
            <xm:f>AND('Cage 7'!$Q$20&lt;&gt;"",COUNTIF('Cage 7'!$L$23:$Q$23,"")&lt;6,COUNTA('Cage 7'!$L$23:$Q$23)&lt;&gt;'Cage 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C121:D121 G121</xm:sqref>
        </x14:conditionalFormatting>
        <x14:conditionalFormatting xmlns:xm="http://schemas.microsoft.com/office/excel/2006/main">
          <x14:cfRule type="expression" priority="627" id="{BFA36EDA-D368-476F-8F67-B1791EE0FC02}">
            <xm:f>AND('Cage 8'!$P$22="",TODAY()&gt;='Cage 8'!$M$22)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5" id="{3A8B4EE9-1AE7-4EDA-BC2B-57A1C304B9EE}">
            <xm:f>AND('Cage 8'!$Q$20&lt;&gt;"",COUNTIF('Cage 8'!$L$23:$Q$23,"")&lt;6,COUNTA('Cage 8'!$L$23:$Q$23)&lt;&gt;'Cage 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C122:D122 G122</xm:sqref>
        </x14:conditionalFormatting>
        <x14:conditionalFormatting xmlns:xm="http://schemas.microsoft.com/office/excel/2006/main">
          <x14:cfRule type="expression" priority="626" id="{4709E93D-E47C-4AE5-B703-0BBACC5B19B4}">
            <xm:f>AND('Cage 9'!$P$22="",TODAY()&gt;='Cage 9'!$M$22)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61" id="{0B2E5D94-E2AC-4978-9A56-662F303B7C9E}">
            <xm:f>AND('Cage 9'!$Q$20&lt;&gt;"",COUNTIF('Cage 9'!$L$23:$Q$23,"")&lt;6,COUNTA('Cage 9'!$L$23:$Q$23)&lt;&gt;'Cage 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C123:D123 G123</xm:sqref>
        </x14:conditionalFormatting>
        <x14:conditionalFormatting xmlns:xm="http://schemas.microsoft.com/office/excel/2006/main">
          <x14:cfRule type="expression" priority="624" id="{C329CCE3-62CA-4089-B6F8-12C6B1891B3C}">
            <xm:f>AND('Cage 11'!$P$22="",TODAY()&gt;='Cage 11'!$M$22)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9" id="{55D8AA55-131F-4431-B60B-C4CA40627C08}">
            <xm:f>AND('Cage 11'!$Q$20&lt;&gt;"",COUNTIF('Cage 11'!$L$23:$Q$23,"")&lt;6,COUNTA('Cage 11'!$L$23:$Q$23)&lt;&gt;'Cage 11'!$Q$20)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C125:D125 G125</xm:sqref>
        </x14:conditionalFormatting>
        <x14:conditionalFormatting xmlns:xm="http://schemas.microsoft.com/office/excel/2006/main">
          <x14:cfRule type="expression" priority="623" id="{E68AA01E-6296-4784-BE22-9816B5AB1FF9}">
            <xm:f>AND('Cage 12'!$P$22="",TODAY()&gt;='Cage 12'!$M$22)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8" id="{DFD57EB1-F861-42B7-8746-09FC2FFD0D37}">
            <xm:f>AND('Cage 12'!$Q$20&lt;&gt;"",COUNTIF('Cage 12'!$L$23:$Q$23,"")&lt;6,COUNTA('Cage 12'!$L$23:$Q$23)&lt;&gt;'Cage 12'!$Q$20)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C126:D126 G126</xm:sqref>
        </x14:conditionalFormatting>
        <x14:conditionalFormatting xmlns:xm="http://schemas.microsoft.com/office/excel/2006/main">
          <x14:cfRule type="expression" priority="622" id="{B9E6B326-BDB3-4EC4-8D02-349124915A16}">
            <xm:f>AND('Cage 13'!$P$22="",TODAY()&gt;='Cage 13'!$M$22)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7" id="{9ACA4A15-DFA3-42E8-9449-123FDCDADBFD}">
            <xm:f>AND('Cage 13'!$Q$20&lt;&gt;"",COUNTIF('Cage 13'!$L$23:$Q$23,"")&lt;6,COUNTA('Cage 13'!$L$23:$Q$23)&lt;&gt;'Cage 13'!$Q$20)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C127:D127 G127</xm:sqref>
        </x14:conditionalFormatting>
        <x14:conditionalFormatting xmlns:xm="http://schemas.microsoft.com/office/excel/2006/main">
          <x14:cfRule type="expression" priority="621" id="{7200DFB1-5461-4A45-9F62-03C5DB0F5D3B}">
            <xm:f>AND('Cage 14'!$P$22="",TODAY()&gt;='Cage 14'!$M$22)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6" id="{646E2605-0506-4695-BD3E-4653B2D793A2}">
            <xm:f>AND('Cage 14'!$Q$20&lt;&gt;"",COUNTIF('Cage 14'!$L$23:$Q$23,"")&lt;6,COUNTA('Cage 14'!$L$23:$Q$23)&lt;&gt;'Cage 14'!$Q$20)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C128:D128 G128</xm:sqref>
        </x14:conditionalFormatting>
        <x14:conditionalFormatting xmlns:xm="http://schemas.microsoft.com/office/excel/2006/main">
          <x14:cfRule type="expression" priority="620" id="{7A3A61FC-B73F-457F-B8EC-B868D4E877CD}">
            <xm:f>AND('Cage 15'!$P$22="",TODAY()&gt;='Cage 15'!$M$22)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5" id="{5B25DC91-6991-4912-852E-4340072F52E7}">
            <xm:f>AND('Cage 15'!$Q$20&lt;&gt;"",COUNTIF('Cage 15'!$L$23:$Q$23,"")&lt;6,COUNTA('Cage 15'!$L$23:$Q$23)&lt;&gt;'Cage 15'!$Q$20)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C129:D129 G129</xm:sqref>
        </x14:conditionalFormatting>
        <x14:conditionalFormatting xmlns:xm="http://schemas.microsoft.com/office/excel/2006/main">
          <x14:cfRule type="expression" priority="619" id="{3CEC7D90-81EA-4F9E-B964-1AB7875A80BD}">
            <xm:f>AND('Cage 16'!$P$22="",TODAY()&gt;='Cage 16'!$M$22)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4" id="{66313F1B-68A5-4F5D-AC88-FCB2BFC5893A}">
            <xm:f>AND('Cage 16'!$Q$20&lt;&gt;"",COUNTIF('Cage 16'!$L$23:$Q$23,"")&lt;6,COUNTA('Cage 16'!$L$23:$Q$23)&lt;&gt;'Cage 16'!$Q$20)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C130:D130 G130</xm:sqref>
        </x14:conditionalFormatting>
        <x14:conditionalFormatting xmlns:xm="http://schemas.microsoft.com/office/excel/2006/main">
          <x14:cfRule type="expression" priority="618" id="{C597AA53-BBF9-4D49-A985-951EE11F082C}">
            <xm:f>AND('Cage 17'!$P$22="",TODAY()&gt;='Cage 17'!$M$22)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3" id="{8AD83FB9-D381-48CE-BC8F-441B5C3EEFA0}">
            <xm:f>AND('Cage 17'!$Q$20&lt;&gt;"",COUNTIF('Cage 17'!$L$23:$Q$23,"")&lt;6,COUNTA('Cage 17'!$L$23:$Q$23)&lt;&gt;'Cage 17'!$Q$20)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C131:D131 G131</xm:sqref>
        </x14:conditionalFormatting>
        <x14:conditionalFormatting xmlns:xm="http://schemas.microsoft.com/office/excel/2006/main">
          <x14:cfRule type="expression" priority="617" id="{7DD0968E-83F9-4E52-885D-780258E46F12}">
            <xm:f>AND('Cage 18'!$P$22="",TODAY()&gt;='Cage 18'!$M$22)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2" id="{CEA84E03-7B04-4F4F-81E4-CCA0B6DFAD2B}">
            <xm:f>AND('Cage 18'!$Q$20&lt;&gt;"",COUNTIF('Cage 18'!$L$23:$Q$23,"")&lt;6,COUNTA('Cage 18'!$L$23:$Q$23)&lt;&gt;'Cage 18'!$Q$20)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C132:D132 G132</xm:sqref>
        </x14:conditionalFormatting>
        <x14:conditionalFormatting xmlns:xm="http://schemas.microsoft.com/office/excel/2006/main">
          <x14:cfRule type="expression" priority="616" id="{21B5FA3C-314F-43AB-B5CE-710A6B7367CE}">
            <xm:f>AND('Cage 19'!$P$22="",TODAY()&gt;='Cage 19'!$M$22)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1" id="{242CDEF9-4B35-43C5-9D5C-951C361491F0}">
            <xm:f>AND('Cage 19'!$Q$20&lt;&gt;"",COUNTIF('Cage 19'!$L$23:$Q$23,"")&lt;6,COUNTA('Cage 19'!$L$23:$Q$23)&lt;&gt;'Cage 19'!$Q$20)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C133:D133 G133</xm:sqref>
        </x14:conditionalFormatting>
        <x14:conditionalFormatting xmlns:xm="http://schemas.microsoft.com/office/excel/2006/main">
          <x14:cfRule type="expression" priority="615" id="{BA3B0BAD-0F90-41C8-AB11-B7F2808622F9}">
            <xm:f>AND('Cage 20'!$P$22="",TODAY()&gt;='Cage 20'!$M$22)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50" id="{9EC70492-7677-4C8F-A38D-AB8BEEF31947}">
            <xm:f>AND('Cage 20'!$Q$20&lt;&gt;"",COUNTIF('Cage 20'!$L$23:$Q$23,"")&lt;6,COUNTA('Cage 20'!$L$23:$Q$23)&lt;&gt;'Cage 20'!$Q$20)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C134:D134 G134</xm:sqref>
        </x14:conditionalFormatting>
        <x14:conditionalFormatting xmlns:xm="http://schemas.microsoft.com/office/excel/2006/main">
          <x14:cfRule type="expression" priority="614" id="{64F11C7C-34EE-4D8E-B5F1-F5EB8B6C5239}">
            <xm:f>AND('Cage 21'!$P$22="",TODAY()&gt;='Cage 21'!$M$22)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9" id="{FCC1A839-B57D-4547-A560-2EE1E9DF3922}">
            <xm:f>AND('Cage 21'!$Q$20&lt;&gt;"",COUNTIF('Cage 21'!$L$23:$Q$23,"")&lt;6,COUNTA('Cage 21'!$L$23:$Q$23)&lt;&gt;'Cage 21'!$Q$20)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C135:D135 G135</xm:sqref>
        </x14:conditionalFormatting>
        <x14:conditionalFormatting xmlns:xm="http://schemas.microsoft.com/office/excel/2006/main">
          <x14:cfRule type="expression" priority="613" id="{4849FD41-AAC3-4C27-9B38-26DDDE8D8159}">
            <xm:f>AND('Cage 22'!$P$22="",TODAY()&gt;='Cage 22'!$M$22)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8" id="{79435721-7A8F-4C86-8804-B0BA3F8BE22A}">
            <xm:f>AND('Cage 22'!$Q$20&lt;&gt;"",COUNTIF('Cage 22'!$L$23:$Q$23,"")&lt;6,COUNTA('Cage 22'!$L$23:$Q$23)&lt;&gt;'Cage 22'!$Q$20)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C136:D136 G136</xm:sqref>
        </x14:conditionalFormatting>
        <x14:conditionalFormatting xmlns:xm="http://schemas.microsoft.com/office/excel/2006/main">
          <x14:cfRule type="expression" priority="612" id="{F7B859AA-784B-4F56-8692-3A774094A650}">
            <xm:f>AND('Cage 23'!$P$22="",TODAY()&gt;='Cage 23'!$M$22)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7" id="{0D10A5B2-FF16-4BD8-8085-989FF8D316BA}">
            <xm:f>AND('Cage 23'!$Q$20&lt;&gt;"",COUNTIF('Cage 23'!$L$23:$Q$23,"")&lt;6,COUNTA('Cage 23'!$L$23:$Q$23)&lt;&gt;'Cage 23'!$Q$20)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C137:D137 G137</xm:sqref>
        </x14:conditionalFormatting>
        <x14:conditionalFormatting xmlns:xm="http://schemas.microsoft.com/office/excel/2006/main">
          <x14:cfRule type="expression" priority="611" id="{062B3DA6-9F33-4F7D-A08A-FF506C0D7D23}">
            <xm:f>AND('Cage 24'!$P$22="",TODAY()&gt;='Cage 24'!$M$22)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5" id="{0A963B9C-49E5-4A90-B278-54F9840FBE1D}">
            <xm:f>AND('Cage 24'!$Q$20&lt;&gt;"",COUNTIF('Cage 24'!$L$23:$Q$23,"")&lt;6,COUNTA('Cage 24'!$L$23:$Q$23)&lt;&gt;'Cage 24'!$Q$20)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C138:D138 G138</xm:sqref>
        </x14:conditionalFormatting>
        <x14:conditionalFormatting xmlns:xm="http://schemas.microsoft.com/office/excel/2006/main">
          <x14:cfRule type="expression" priority="610" id="{05792CD2-9CE1-42C9-ABA6-F736621271D2}">
            <xm:f>AND('Cage 25'!$P$22="",TODAY()&gt;='Cage 25'!$M$22)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4" id="{0371EFAD-3A39-4F9E-B555-B9BED2FC20BC}">
            <xm:f>AND('Cage 25'!$Q$20&lt;&gt;"",COUNTIF('Cage 25'!$L$23:$Q$23,"")&lt;6,COUNTA('Cage 25'!$L$23:$Q$23)&lt;&gt;'Cage 25'!$Q$20)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C139:D139 G139</xm:sqref>
        </x14:conditionalFormatting>
        <x14:conditionalFormatting xmlns:xm="http://schemas.microsoft.com/office/excel/2006/main">
          <x14:cfRule type="expression" priority="609" id="{34581514-97BE-4B72-8202-92F9C0470C87}">
            <xm:f>AND('Cage 26'!$P$22="",TODAY()&gt;='Cage 26'!$M$22)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3" id="{8CAA7F67-58DE-49D4-97A3-E3410A73CCDA}">
            <xm:f>AND('Cage 26'!$Q$20&lt;&gt;"",COUNTIF('Cage 26'!$L$23:$Q$23,"")&lt;6,COUNTA('Cage 26'!$L$23:$Q$23)&lt;&gt;'Cage 26'!$Q$20)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C140:D140 G140</xm:sqref>
        </x14:conditionalFormatting>
        <x14:conditionalFormatting xmlns:xm="http://schemas.microsoft.com/office/excel/2006/main">
          <x14:cfRule type="expression" priority="608" id="{F2C4C9E7-D339-4D12-B0CF-6D8DC110BB04}">
            <xm:f>AND('Cage 27'!$P$22="",TODAY()&gt;='Cage 27'!$M$22)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2" id="{75AEB930-9655-44AD-A476-47F4CFC0BEBC}">
            <xm:f>AND('Cage 27'!$Q$20&lt;&gt;"",COUNTIF('Cage 27'!$L$23:$Q$23,"")&lt;6,COUNTA('Cage 27'!$L$23:$Q$23)&lt;&gt;'Cage 27'!$Q$20)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C141:D141 G141</xm:sqref>
        </x14:conditionalFormatting>
        <x14:conditionalFormatting xmlns:xm="http://schemas.microsoft.com/office/excel/2006/main">
          <x14:cfRule type="expression" priority="607" id="{73484E62-72C3-4F1A-A678-4CAC3A0932D7}">
            <xm:f>AND('Cage 28'!$P$22="",TODAY()&gt;='Cage 28'!$M$22)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1" id="{F22FF80D-1603-4A2D-B3D4-496FDDE78FA3}">
            <xm:f>AND('Cage 28'!$Q$20&lt;&gt;"",COUNTIF('Cage 28'!$L$23:$Q$23,"")&lt;6,COUNTA('Cage 28'!$L$23:$Q$23)&lt;&gt;'Cage 28'!$Q$20)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C142:D142 G142</xm:sqref>
        </x14:conditionalFormatting>
        <x14:conditionalFormatting xmlns:xm="http://schemas.microsoft.com/office/excel/2006/main">
          <x14:cfRule type="expression" priority="606" id="{A00B3578-AE6D-4B09-B52B-3EDF7491062D}">
            <xm:f>AND('Cage 29'!$P$22="",TODAY()&gt;='Cage 29'!$M$22)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40" id="{0B3C188D-DEFC-447F-A087-B1FF8FF7A142}">
            <xm:f>AND('Cage 29'!$Q$20&lt;&gt;"",COUNTIF('Cage 29'!$L$23:$Q$23,"")&lt;6,COUNTA('Cage 29'!$L$23:$Q$23)&lt;&gt;'Cage 29'!$Q$20)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C143:D143 G143</xm:sqref>
        </x14:conditionalFormatting>
        <x14:conditionalFormatting xmlns:xm="http://schemas.microsoft.com/office/excel/2006/main">
          <x14:cfRule type="expression" priority="605" id="{FDCD9FB8-9D0D-48AC-BBD1-75FB9DC74586}">
            <xm:f>AND('Cage 30'!$P$22="",TODAY()&gt;='Cage 30'!$M$22)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9" id="{11A41BD9-B4A6-4E31-BC3E-45B89A7AE572}">
            <xm:f>AND('Cage 30'!$Q$20&lt;&gt;"",COUNTIF('Cage 30'!$L$23:$Q$23,"")&lt;6,COUNTA('Cage 30'!$L$23:$Q$23)&lt;&gt;'Cage 30'!$Q$20)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C144:D144 G144</xm:sqref>
        </x14:conditionalFormatting>
        <x14:conditionalFormatting xmlns:xm="http://schemas.microsoft.com/office/excel/2006/main">
          <x14:cfRule type="expression" priority="604" id="{531E0E10-8859-4108-BBF9-C13C65E1FD7F}">
            <xm:f>AND('Cage 31'!$P$22="",TODAY()&gt;='Cage 31'!$M$22)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8" id="{F52E3792-EB64-444A-9B11-01B539614DBB}">
            <xm:f>AND('Cage 31'!$Q$20&lt;&gt;"",COUNTIF('Cage 31'!$L$23:$Q$23,"")&lt;6,COUNTA('Cage 31'!$L$23:$Q$23)&lt;&gt;'Cage 31'!$Q$20)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C145:D145 G145</xm:sqref>
        </x14:conditionalFormatting>
        <x14:conditionalFormatting xmlns:xm="http://schemas.microsoft.com/office/excel/2006/main">
          <x14:cfRule type="expression" priority="603" id="{FC9A9A62-0C15-4A9F-83BF-8C12713901B2}">
            <xm:f>AND('Cage 32'!$P$22="",TODAY()&gt;='Cage 32'!$M$22)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14:cfRule type="expression" priority="637" id="{F21E80C8-4898-4F4D-A3D1-D9331B3755E0}">
            <xm:f>AND('Cage 32'!$Q$20&lt;&gt;"",COUNTIF('Cage 32'!$L$23:$Q$23,"")&lt;6,COUNTA('Cage 32'!$L$23:$Q$23)&lt;&gt;'Cage 32'!$Q$20)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C146:D146 G146</xm:sqref>
        </x14:conditionalFormatting>
        <x14:conditionalFormatting xmlns:xm="http://schemas.microsoft.com/office/excel/2006/main">
          <x14:cfRule type="expression" priority="602" id="{6AA96F2C-C976-44F4-981C-18925563731F}">
            <xm:f>AND('Cage 33'!$P$22="",TODAY()&gt;='Cage 33'!$M$22)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6" id="{8678C1D8-A0DD-4FCA-8D2C-2ED1D85DDF27}">
            <xm:f>AND('Cage 33'!$Q$20&lt;&gt;"",COUNTIF('Cage 33'!$L$23:$Q$23,"")&lt;6,COUNTA('Cage 33'!$L$23:$Q$23)&lt;&gt;'Cage 33'!$Q$20)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C147:D147 G147</xm:sqref>
        </x14:conditionalFormatting>
        <x14:conditionalFormatting xmlns:xm="http://schemas.microsoft.com/office/excel/2006/main">
          <x14:cfRule type="expression" priority="598" id="{F541FCA3-1763-462E-A3F0-7F0549EC2ECC}">
            <xm:f>AND('Cage 37'!$P$22="",TODAY()&gt;='Cage 37'!$M$22)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2" id="{C037C681-56CD-4C4C-9A8F-B6F6B764B487}">
            <xm:f>AND('Cage 37'!$Q$20&lt;&gt;"",COUNTIF('Cage 37'!$L$23:$Q$23,"")&lt;6,COUNTA('Cage 37'!$L$23:$Q$23)&lt;&gt;'Cage 37'!$Q$20)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C151:D151 G151</xm:sqref>
        </x14:conditionalFormatting>
        <x14:conditionalFormatting xmlns:xm="http://schemas.microsoft.com/office/excel/2006/main">
          <x14:cfRule type="expression" priority="862" id="{00036C30-AD65-413E-99A2-0E61D00D85E7}">
            <xm:f>AND('Cage 35'!$H$22="",TODAY()&gt;='Cage 35'!$E$22)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7" id="{D38E28FB-8E55-4A40-A9F1-908AA148C43E}">
            <xm:f>AND('Cage 35'!$I$20&lt;&gt;"",COUNTIF('Cage 35'!$D$23:$I$23,"")&lt;6,COUNTA('Cage 35'!$D$23:$I$23)&lt;&gt;'Cage 35'!$I$20)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C75:D75 G75</xm:sqref>
        </x14:conditionalFormatting>
        <x14:conditionalFormatting xmlns:xm="http://schemas.microsoft.com/office/excel/2006/main">
          <x14:cfRule type="expression" priority="788" id="{B0F4C781-C08F-4260-B332-D2B717A61E19}">
            <xm:f>AND('Cage 35'!$P$10="",TODAY()&gt;='Cage 35'!$M$10)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4" id="{79E93424-CB10-4FF0-A80F-9E13D1CF055D}">
            <xm:f>AND('Cage 35'!$Q$8&lt;&gt;"",COUNTIF('Cage 35'!$L$11:$Q$11,"")&lt;6,COUNTA('Cage 35'!$L$11:$Q$11)&lt;&gt;'Cage 35'!$Q$8)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C112:D112 G112</xm:sqref>
        </x14:conditionalFormatting>
        <x14:conditionalFormatting xmlns:xm="http://schemas.microsoft.com/office/excel/2006/main">
          <x14:cfRule type="expression" priority="600" id="{54F4F8D2-C773-4C93-9341-EECD4E2B9EC4}">
            <xm:f>AND('Cage 35'!$P$22="",TODAY()&gt;='Cage 35'!$M$22)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4" id="{992ACC94-6359-481B-89D7-21E8E92E40CD}">
            <xm:f>AND('Cage 35'!$Q$20&lt;&gt;"",COUNTIF('Cage 35'!$L$23:$Q$23,"")&lt;6,COUNTA('Cage 35'!$L$23:$Q$23)&lt;&gt;'Cage 35'!$Q$20)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C149:D149 G149</xm:sqref>
        </x14:conditionalFormatting>
        <x14:conditionalFormatting xmlns:xm="http://schemas.microsoft.com/office/excel/2006/main">
          <x14:cfRule type="expression" priority="789" id="{F17CC877-7E9A-4483-9ABA-53A76A488D3E}">
            <xm:f>AND('Cage 34'!$P$10="",TODAY()&gt;='Cage 34'!$M$10)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5" id="{8B6C1826-52A3-47E8-8F70-0F39785E4EDD}">
            <xm:f>AND('Cage 34'!$Q$8&lt;&gt;"",COUNTIF('Cage 34'!$L$11:$Q$11,"")&lt;6,COUNTA('Cage 34'!$L$11:$Q$11)&lt;&gt;'Cage 34'!$Q$8)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C111:D111 G111</xm:sqref>
        </x14:conditionalFormatting>
        <x14:conditionalFormatting xmlns:xm="http://schemas.microsoft.com/office/excel/2006/main">
          <x14:cfRule type="expression" priority="787" id="{C15C9CF4-1098-499D-A4E3-5ECF78408717}">
            <xm:f>AND('Cage 36'!$P$10="",TODAY()&gt;='Cage 36'!$M$10)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73" id="{FB072911-DFFC-4ADC-9160-2D861E17B05E}">
            <xm:f>AND('Cage 36'!$Q$8&lt;&gt;"",COUNTIF('Cage 36'!$L$11:$Q$11,"")&lt;6,COUNTA('Cage 36'!$L$11:$Q$11)&lt;&gt;'Cage 36'!$Q$8)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C113:D113 G113</xm:sqref>
        </x14:conditionalFormatting>
        <x14:conditionalFormatting xmlns:xm="http://schemas.microsoft.com/office/excel/2006/main">
          <x14:cfRule type="expression" priority="863" id="{1904422D-D032-4C0A-9690-94249FC8CB70}">
            <xm:f>AND('Cage 34'!$H$22="",TODAY()&gt;='Cage 34'!$E$22)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8" id="{CD22AA96-E380-4061-8C90-C3C8D47ECB9E}">
            <xm:f>AND('Cage 34'!$I$20&lt;&gt;"",COUNTIF('Cage 34'!$D$23:$I$23,"")&lt;6,COUNTA('Cage 34'!$D$23:$I$23)&lt;&gt;'Cage 34'!$I$20)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C74:D74 G74</xm:sqref>
        </x14:conditionalFormatting>
        <x14:conditionalFormatting xmlns:xm="http://schemas.microsoft.com/office/excel/2006/main">
          <x14:cfRule type="expression" priority="861" id="{886EF430-D5A1-4EC2-8281-AB8E2E8FC323}">
            <xm:f>AND('Cage 36'!$H$22="",TODAY()&gt;='Cage 36'!$E$22)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076" id="{3459165B-B800-4B33-BB6D-88E46AEE43DF}">
            <xm:f>AND('Cage 36'!$I$20&lt;&gt;"",COUNTIF('Cage 36'!$D$23:$I$23,"")&lt;6,COUNTA('Cage 36'!$D$23:$I$23)&lt;&gt;'Cage 36'!$I$20)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C76:D76 G76</xm:sqref>
        </x14:conditionalFormatting>
        <x14:conditionalFormatting xmlns:xm="http://schemas.microsoft.com/office/excel/2006/main">
          <x14:cfRule type="expression" priority="601" id="{0048B641-325E-4DB1-9AE8-4BF02473B237}">
            <xm:f>AND('Cage 34'!$P$22="",TODAY()&gt;='Cage 34'!$M$22)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5" id="{A40C297D-882F-4979-BC79-2660B4FC1A7B}">
            <xm:f>AND('Cage 34'!$Q$20&lt;&gt;"",COUNTIF('Cage 34'!$L$23:$Q$23,"")&lt;6,COUNTA('Cage 34'!$L$23:$Q$23)&lt;&gt;'Cage 34'!$Q$20)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C148:D148 G148</xm:sqref>
        </x14:conditionalFormatting>
        <x14:conditionalFormatting xmlns:xm="http://schemas.microsoft.com/office/excel/2006/main">
          <x14:cfRule type="expression" priority="599" id="{94C31F9E-0AB1-4624-82D6-98AA6E9AF219}">
            <xm:f>AND('Cage 36'!$P$22="",TODAY()&gt;='Cage 36'!$M$22)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633" id="{812C284F-86EA-40D1-88E7-1E498ADD168A}">
            <xm:f>AND('Cage 36'!$Q$20&lt;&gt;"",COUNTIF('Cage 36'!$L$23:$Q$23,"")&lt;6,COUNTA('Cage 36'!$L$23:$Q$23)&lt;&gt;'Cage 36'!$Q$20)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C150:D150 G150</xm:sqref>
        </x14:conditionalFormatting>
        <x14:conditionalFormatting xmlns:xm="http://schemas.microsoft.com/office/excel/2006/main">
          <x14:cfRule type="expression" priority="508" id="{82B5D44C-AC84-4F93-B638-79FB21C8BE11}">
            <xm:f>AND($G$7&lt;=TODAY(),COUNTA('Cage 4'!$D$11:$I$11)&lt;&gt;'Cage 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6" id="{BB5C8271-C23C-468D-9C44-6609A0163420}">
            <xm:f>AND('Cage 4'!$H$10="",TODAY()&gt;='Cage 4'!$E$10)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51" id="{82CB351A-F657-478C-A3BC-4384672F1155}">
            <xm:f>AND('Cage 4'!$I$8&lt;&gt;"",COUNTIF('Cage 4'!$D$11:$I$11,"")&lt;6,COUNTA('Cage 4'!$D$11:$I$11)&lt;&gt;'Cage 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C7:D7 G7</xm:sqref>
        </x14:conditionalFormatting>
        <x14:conditionalFormatting xmlns:xm="http://schemas.microsoft.com/office/excel/2006/main">
          <x14:cfRule type="expression" priority="510" id="{AE3FDBD2-28E0-469D-BD05-4BDA5701238C}">
            <xm:f>AND($G$5&lt;=TODAY(),COUNTA('Cage 2'!$D$11:$I$11)&lt;&gt;'Cage 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8" id="{D7FC3434-C4AF-450B-9D2F-0CD42A97C24D}">
            <xm:f>AND('Cage 2'!$H$10="",TODAY()&gt;='Cage 2'!$E$10)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953" id="{33CDCED9-C447-49A0-B5E5-640033DFD685}">
            <xm:f>AND('Cage 2'!$I$8&lt;&gt;"",COUNTIF('Cage 2'!$D$11:$I$11,"")&lt;6,COUNTA('Cage 2'!$D$11:$I$11)&lt;&gt;'Cage 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C5:D5 G5</xm:sqref>
        </x14:conditionalFormatting>
        <x14:conditionalFormatting xmlns:xm="http://schemas.microsoft.com/office/excel/2006/main">
          <x14:cfRule type="expression" priority="356" id="{EEA610AD-F065-40ED-B684-F78C40DCC6D0}">
            <xm:f>AND($G$6&lt;=TODAY(),COUNTA('Cage 3'!$D$11:$I$11)&lt;&gt;'Cage 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68" id="{AED2F462-3741-44A0-ACB6-F906503FBDC0}">
            <xm:f>AND('Cage 3'!$H$10="",TODAY()&gt;='Cage 3'!$E$10)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382" id="{AC1CD6A3-C515-467B-B9C1-FAC7D6799D94}">
            <xm:f>AND('Cage 3'!$I$8&lt;&gt;"",COUNTIF('Cage 3'!$D$11:$I$11,"")&lt;6,COUNTA('Cage 3'!$D$11:$I$11)&lt;&gt;'Cage 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C6:D6 G6</xm:sqref>
        </x14:conditionalFormatting>
        <x14:conditionalFormatting xmlns:xm="http://schemas.microsoft.com/office/excel/2006/main">
          <x14:cfRule type="expression" priority="507" id="{56A1FC50-BDF8-4FC8-92B5-B0C3E490DF99}">
            <xm:f>AND($G$8&lt;=TODAY(),COUNTA('Cage 5'!$D$11:$I$11)&lt;&gt;'Cage 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45" id="{04050652-B4B6-4F9C-80A2-2AAA608FA9A2}">
            <xm:f>AND('Cage 5'!$H$10="",TODAY()&gt;='Cage 5'!$E$10)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236" id="{15D36498-F1A9-4BF9-8344-F84285ED4416}">
            <xm:f>AND('Cage 5'!$I$8&lt;&gt;"",COUNTIF('Cage 5'!$D$11:$I$11,"")&lt;6,COUNTA('Cage 5'!$D$11:$I$11)&lt;&gt;'Cage 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C8:D8 G8</xm:sqref>
        </x14:conditionalFormatting>
        <x14:conditionalFormatting xmlns:xm="http://schemas.microsoft.com/office/excel/2006/main">
          <x14:cfRule type="expression" priority="237" id="{00000000-000E-0000-0200-000056000000}">
            <xm:f>IF(OR('Cage 13'!$M$21="",'Cage 13'!$O$21="",'Cage 13'!$Q$21="",'Cage 13'!$O$20=""),"",'Cage 13'!$M$21+'Cage 13'!$O$21+'Cage 13'!$Q$21='Cage 13'!$O$20)</xm:f>
            <x14:dxf>
              <font>
                <b/>
                <i val="0"/>
                <color theme="1"/>
              </font>
              <fill>
                <patternFill>
                  <bgColor theme="1"/>
                </patternFill>
              </fill>
            </x14:dxf>
          </x14:cfRule>
          <xm:sqref>C127 D127</xm:sqref>
        </x14:conditionalFormatting>
        <x14:conditionalFormatting xmlns:xm="http://schemas.microsoft.com/office/excel/2006/main">
          <x14:cfRule type="expression" priority="2873" id="{DBBEA15B-CBFA-47C5-9504-2088B5C959B7}">
            <xm:f>IF(OR('Cage 34'!$E$14="",'Cage 34'!$G$14="",COUNTA('Cage 34'!$D$13:$I$13)=""),"",SUM('Cage 34'!$E$14,'Cage 34'!$G$14)=COUNTA('Cage 34'!$D$13:$I$13))</xm:f>
            <x14:dxf>
              <fill>
                <patternFill>
                  <bgColor theme="1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expression" priority="2872" id="{70A7F389-EF64-424D-9F60-30C8A98E2C4F}">
            <xm:f>IF(OR('Cage 34'!$E$14="",'Cage 34'!$G$14="",COUNTA('Cage 34'!$D$13:$I$13)=""),"",SUM('Cage 34'!$E$14,'Cage 34'!$G$14)=COUNTA('Cage 34'!$D$13:$I$13))</xm:f>
            <x14:dxf>
              <fill>
                <patternFill>
                  <bgColor theme="1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expression" priority="2235" id="{A6DB2635-9390-4BA3-869D-00188D776B88}">
            <xm:f>AND('Cage 1'!$I$5&lt;&gt;"",TODAY()&gt;='Cage 1'!$I$5,ISBLANK('Cage 1'!$H$7))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C4:D4</xm:sqref>
        </x14:conditionalFormatting>
        <x14:conditionalFormatting xmlns:xm="http://schemas.microsoft.com/office/excel/2006/main">
          <x14:cfRule type="expression" priority="2763" id="{82871B81-AE42-4ABA-8145-E6AE874A3531}">
            <xm:f>AND('Cage 2'!$I$5&lt;&gt;"",TODAY()&gt;='Cage 2'!$I$5,ISBLANK('Cage 2'!$H$7))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C5:D5</xm:sqref>
        </x14:conditionalFormatting>
        <x14:conditionalFormatting xmlns:xm="http://schemas.microsoft.com/office/excel/2006/main">
          <x14:cfRule type="expression" priority="2687" id="{48840F08-27ED-4C2F-AC05-0630E9A29411}">
            <xm:f>AND('Cage 3'!$I$5&lt;&gt;"",TODAY()&gt;='Cage 3'!$I$5,ISBLANK('Cage 3'!$H$7))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C6:D6</xm:sqref>
        </x14:conditionalFormatting>
        <x14:conditionalFormatting xmlns:xm="http://schemas.microsoft.com/office/excel/2006/main">
          <x14:cfRule type="expression" priority="2418" id="{1981C54E-AB4A-49DD-930B-E91F80C83980}">
            <xm:f>AND('Cage 4'!$I$5&lt;&gt;"",TODAY()&gt;='Cage 4'!$I$5,ISBLANK('Cage 4'!$H$7))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C7:D7</xm:sqref>
        </x14:conditionalFormatting>
        <x14:conditionalFormatting xmlns:xm="http://schemas.microsoft.com/office/excel/2006/main">
          <x14:cfRule type="expression" priority="2724" id="{1792EFA0-A048-43E6-BB08-1E687D2E62CE}">
            <xm:f>AND('Cage 5'!$I$5&lt;&gt;"",TODAY()&gt;='Cage 5'!$I$5,ISBLANK('Cage 5'!$H$7))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C8:D8</xm:sqref>
        </x14:conditionalFormatting>
        <x14:conditionalFormatting xmlns:xm="http://schemas.microsoft.com/office/excel/2006/main">
          <x14:cfRule type="expression" priority="2759" id="{764A24E7-58EA-4AC1-9375-0740ADB10BC7}">
            <xm:f>AND('Cage 6'!$I$5&lt;&gt;"",TODAY()&gt;='Cage 6'!$I$5,ISBLANK('Cage 6'!$H$7))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C9:D9</xm:sqref>
        </x14:conditionalFormatting>
        <x14:conditionalFormatting xmlns:xm="http://schemas.microsoft.com/office/excel/2006/main">
          <x14:cfRule type="expression" priority="2758" id="{F3A95838-0E8E-411C-AD84-05148658015D}">
            <xm:f>AND('Cage 7'!$I$5&lt;&gt;"",TODAY()&gt;='Cage 7'!$I$5,ISBLANK('Cage 7'!$H$7))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C10:D10</xm:sqref>
        </x14:conditionalFormatting>
        <x14:conditionalFormatting xmlns:xm="http://schemas.microsoft.com/office/excel/2006/main">
          <x14:cfRule type="expression" priority="2757" id="{0E1749BE-E21E-4098-8974-5434D005D3BA}">
            <xm:f>AND('Cage 8'!$I$5&lt;&gt;"",TODAY()&gt;='Cage 8'!$I$5,ISBLANK('Cage 8'!$H$7))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C11:D11</xm:sqref>
        </x14:conditionalFormatting>
        <x14:conditionalFormatting xmlns:xm="http://schemas.microsoft.com/office/excel/2006/main">
          <x14:cfRule type="expression" priority="2756" id="{CB170F91-11BB-40E1-95B0-FE905438BDBC}">
            <xm:f>AND('Cage 9'!$I$5&lt;&gt;"",TODAY()&gt;='Cage 9'!$I$5,ISBLANK('Cage 9'!$H$7))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C12:D12</xm:sqref>
        </x14:conditionalFormatting>
        <x14:conditionalFormatting xmlns:xm="http://schemas.microsoft.com/office/excel/2006/main">
          <x14:cfRule type="expression" priority="2755" id="{A5C069FF-7134-4B9F-B076-9F72E6F76AA0}">
            <xm:f>AND('Cage 10'!$I$5&lt;&gt;"",TODAY()&gt;='Cage 10'!$I$5,ISBLANK('Cage 10'!$H$7))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C13:D13</xm:sqref>
        </x14:conditionalFormatting>
        <x14:conditionalFormatting xmlns:xm="http://schemas.microsoft.com/office/excel/2006/main">
          <x14:cfRule type="expression" priority="2754" id="{B6A841ED-F1EF-4F60-98AC-379403B036B6}">
            <xm:f>AND('Cage 11'!$I$5&lt;&gt;"",TODAY()&gt;='Cage 11'!$I$5,ISBLANK('Cage 11'!$H$7))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C14:D14</xm:sqref>
        </x14:conditionalFormatting>
        <x14:conditionalFormatting xmlns:xm="http://schemas.microsoft.com/office/excel/2006/main">
          <x14:cfRule type="expression" priority="2717" id="{4A01ACA7-58CC-46A3-9AAE-ACD1CDD5F261}">
            <xm:f>AND('Cage 12'!$I$5&lt;&gt;"",TODAY()&gt;='Cage 12'!$I$5,ISBLANK('Cage 12'!$H$7))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C15:D15</xm:sqref>
        </x14:conditionalFormatting>
        <x14:conditionalFormatting xmlns:xm="http://schemas.microsoft.com/office/excel/2006/main">
          <x14:cfRule type="expression" priority="2752" id="{50162A79-93C7-4FDA-9D99-FFEAFDE5FCDE}">
            <xm:f>AND('Cage 13'!$I$5&lt;&gt;"",TODAY()&gt;='Cage 13'!$I$5,ISBLANK('Cage 13'!$H$7))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C16:D16</xm:sqref>
        </x14:conditionalFormatting>
        <x14:conditionalFormatting xmlns:xm="http://schemas.microsoft.com/office/excel/2006/main">
          <x14:cfRule type="expression" priority="2751" id="{4CD341E2-5F40-4F3B-A1A3-50C321FED09E}">
            <xm:f>AND('Cage 14'!$I$5&lt;&gt;"",TODAY()&gt;='Cage 14'!$I$5,ISBLANK('Cage 14'!$H$7))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C17:D17</xm:sqref>
        </x14:conditionalFormatting>
        <x14:conditionalFormatting xmlns:xm="http://schemas.microsoft.com/office/excel/2006/main">
          <x14:cfRule type="expression" priority="2714" id="{47356CF3-10D7-45E1-B88E-890A54EC063A}">
            <xm:f>AND('Cage 15'!$I$5&lt;&gt;"",TODAY()&gt;='Cage 15'!$I$5,ISBLANK('Cage 15'!$H$7))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C18:D18</xm:sqref>
        </x14:conditionalFormatting>
        <x14:conditionalFormatting xmlns:xm="http://schemas.microsoft.com/office/excel/2006/main">
          <x14:cfRule type="expression" priority="2240" id="{7C1FCF26-EA3A-45DD-A968-059E453696A0}">
            <xm:f>AND('Cage 16'!$I$5&lt;&gt;"",TODAY()&gt;='Cage 16'!$I$5,ISBLANK('Cage 16'!$H$7))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C19:D19</xm:sqref>
        </x14:conditionalFormatting>
        <x14:conditionalFormatting xmlns:xm="http://schemas.microsoft.com/office/excel/2006/main">
          <x14:cfRule type="expression" priority="2748" id="{B1BAE57C-3FD9-4A09-893A-F8634113748F}">
            <xm:f>AND('Cage 17'!$I$5&lt;&gt;"",TODAY()&gt;='Cage 17'!$I$5,ISBLANK('Cage 17'!$H$7))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C20:D20</xm:sqref>
        </x14:conditionalFormatting>
        <x14:conditionalFormatting xmlns:xm="http://schemas.microsoft.com/office/excel/2006/main">
          <x14:cfRule type="expression" priority="2711" id="{E7C32574-0A62-446F-8260-8AEF28E7A759}">
            <xm:f>AND('Cage 18'!$I$5&lt;&gt;"",TODAY()&gt;='Cage 18'!$I$5,ISBLANK('Cage 18'!$H$7))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C21:D21</xm:sqref>
        </x14:conditionalFormatting>
        <x14:conditionalFormatting xmlns:xm="http://schemas.microsoft.com/office/excel/2006/main">
          <x14:cfRule type="expression" priority="2710" id="{82974B2A-241B-43BE-A2AC-99DA9CFC0C67}">
            <xm:f>AND('Cage 19'!$I$5&lt;&gt;"",TODAY()&gt;='Cage 19'!$I$5,ISBLANK('Cage 19'!$H$7))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C22:D22</xm:sqref>
        </x14:conditionalFormatting>
        <x14:conditionalFormatting xmlns:xm="http://schemas.microsoft.com/office/excel/2006/main">
          <x14:cfRule type="expression" priority="2745" id="{B223E90F-7C55-4C6A-92F6-58CCEF01B99E}">
            <xm:f>AND('Cage 20'!$I$5&lt;&gt;"",TODAY()&gt;='Cage 20'!$I$5,ISBLANK('Cage 20'!$H$7))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C23:D23</xm:sqref>
        </x14:conditionalFormatting>
        <x14:conditionalFormatting xmlns:xm="http://schemas.microsoft.com/office/excel/2006/main">
          <x14:cfRule type="expression" priority="2744" id="{7015DA24-97C6-4984-B9E7-CD15EE989D2A}">
            <xm:f>AND('Cage 21'!$I$5&lt;&gt;"",TODAY()&gt;='Cage 21'!$I$5,ISBLANK('Cage 21'!$H$7))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C24:D24</xm:sqref>
        </x14:conditionalFormatting>
        <x14:conditionalFormatting xmlns:xm="http://schemas.microsoft.com/office/excel/2006/main">
          <x14:cfRule type="expression" priority="2743" id="{7B0B0F46-405F-429C-9205-F029697F4C1B}">
            <xm:f>AND('Cage 22'!$I$5&lt;&gt;"",TODAY()&gt;='Cage 22'!$I$5,ISBLANK('Cage 22'!$H$7))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C25:D25</xm:sqref>
        </x14:conditionalFormatting>
        <x14:conditionalFormatting xmlns:xm="http://schemas.microsoft.com/office/excel/2006/main">
          <x14:cfRule type="expression" priority="2742" id="{757AB581-2F43-4007-A71C-DF943E72C25C}">
            <xm:f>AND('Cage 23'!$I$5&lt;&gt;"",TODAY()&gt;='Cage 23'!$I$5,ISBLANK('Cage 23'!$H$7))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C26:D26</xm:sqref>
        </x14:conditionalFormatting>
        <x14:conditionalFormatting xmlns:xm="http://schemas.microsoft.com/office/excel/2006/main">
          <x14:cfRule type="expression" priority="2741" id="{67036D3E-EF4C-4341-B7F2-1AB090C0BA72}">
            <xm:f>AND('Cage 24'!$I$5&lt;&gt;"",TODAY()&gt;='Cage 24'!$I$5,ISBLANK('Cage 24'!$H$7))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C27:D27</xm:sqref>
        </x14:conditionalFormatting>
        <x14:conditionalFormatting xmlns:xm="http://schemas.microsoft.com/office/excel/2006/main">
          <x14:cfRule type="expression" priority="2740" stopIfTrue="1" id="{CF943A05-85F1-4333-B0C7-B82205F39CA1}">
            <xm:f>AND('Cage 25'!$I$5&lt;&gt;"",TODAY()&gt;='Cage 25'!$I$5,ISBLANK('Cage 25'!$H$7))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C28:D28</xm:sqref>
        </x14:conditionalFormatting>
        <x14:conditionalFormatting xmlns:xm="http://schemas.microsoft.com/office/excel/2006/main">
          <x14:cfRule type="expression" priority="2739" id="{1C057473-EC6E-44E0-82DD-6ECDE73868D3}">
            <xm:f>AND('Cage 26'!$I$5&lt;&gt;"",TODAY()&gt;='Cage 26'!$I$5,ISBLANK('Cage 26'!$H$7))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C29:D29</xm:sqref>
        </x14:conditionalFormatting>
        <x14:conditionalFormatting xmlns:xm="http://schemas.microsoft.com/office/excel/2006/main">
          <x14:cfRule type="expression" priority="2738" id="{965A8CC4-7D55-498A-ADF0-206209163884}">
            <xm:f>AND('Cage 27'!$I$5&lt;&gt;"",TODAY()&gt;='Cage 27'!$I$5,ISBLANK('Cage 27'!$H$7))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C30:D30</xm:sqref>
        </x14:conditionalFormatting>
        <x14:conditionalFormatting xmlns:xm="http://schemas.microsoft.com/office/excel/2006/main">
          <x14:cfRule type="expression" priority="2737" id="{7C846D0F-A177-4183-9F69-736EAAA9B105}">
            <xm:f>AND('Cage 28'!$I$5&lt;&gt;"",TODAY()&gt;='Cage 28'!$I$5,ISBLANK('Cage 28'!$H$7))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C31:D31</xm:sqref>
        </x14:conditionalFormatting>
        <x14:conditionalFormatting xmlns:xm="http://schemas.microsoft.com/office/excel/2006/main">
          <x14:cfRule type="expression" priority="2736" id="{D4C6329D-AC6C-4211-A4BC-BF728D414FAB}">
            <xm:f>AND('Cage 29'!$I$5&lt;&gt;"",TODAY()&gt;='Cage 29'!$I$5,ISBLANK('Cage 29'!$H$7))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C32:D32</xm:sqref>
        </x14:conditionalFormatting>
        <x14:conditionalFormatting xmlns:xm="http://schemas.microsoft.com/office/excel/2006/main">
          <x14:cfRule type="expression" priority="2735" id="{919119E9-27BC-40CA-828F-7756DD95250E}">
            <xm:f>AND('Cage 30'!$I$5&lt;&gt;"",TODAY()&gt;='Cage 30'!$I$5,ISBLANK('Cage 30'!$H$7))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C33:D33</xm:sqref>
        </x14:conditionalFormatting>
        <x14:conditionalFormatting xmlns:xm="http://schemas.microsoft.com/office/excel/2006/main">
          <x14:cfRule type="expression" priority="2734" id="{C2160DFE-B25E-45ED-BB8D-B9999F4C41A2}">
            <xm:f>AND('Cage 31'!$I$5&lt;&gt;"",TODAY()&gt;='Cage 31'!$I$5,ISBLANK('Cage 31'!$H$7))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C34:D34</xm:sqref>
        </x14:conditionalFormatting>
        <x14:conditionalFormatting xmlns:xm="http://schemas.microsoft.com/office/excel/2006/main">
          <x14:cfRule type="expression" priority="2733" id="{9E37CB79-313A-43A3-B9D9-1F128C0A3D1B}">
            <xm:f>AND('Cage 32'!$I$5&lt;&gt;"",TODAY()&gt;='Cage 32'!$I$5,ISBLANK('Cage 32'!$H$7))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C35:D35</xm:sqref>
        </x14:conditionalFormatting>
        <x14:conditionalFormatting xmlns:xm="http://schemas.microsoft.com/office/excel/2006/main">
          <x14:cfRule type="expression" priority="2696" id="{E0BAA8A8-3584-444A-ADBA-59CC58A6EC61}">
            <xm:f>AND('Cage 33'!$I$5&lt;&gt;"",TODAY()&gt;='Cage 33'!$I$5,ISBLANK('Cage 33'!$H$7))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C36:D36</xm:sqref>
        </x14:conditionalFormatting>
        <x14:conditionalFormatting xmlns:xm="http://schemas.microsoft.com/office/excel/2006/main">
          <x14:cfRule type="expression" priority="2426" id="{5AE3B7AD-C585-4D1A-A588-1E87C4863996}">
            <xm:f>AND('Cage 34'!$I$5&lt;&gt;"",TODAY()&gt;='Cage 34'!$I$5,ISBLANK('Cage 34'!$H$7))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C37:D37</xm:sqref>
        </x14:conditionalFormatting>
        <x14:conditionalFormatting xmlns:xm="http://schemas.microsoft.com/office/excel/2006/main">
          <x14:cfRule type="expression" priority="2693" id="{8107207B-A8A2-4B9B-A773-0A7F7B6ED5E0}">
            <xm:f>AND('Cage 35'!$I$5&lt;&gt;"",TODAY()&gt;='Cage 35'!$I$5,ISBLANK('Cage 35'!$H$7))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C38:D38</xm:sqref>
        </x14:conditionalFormatting>
        <x14:conditionalFormatting xmlns:xm="http://schemas.microsoft.com/office/excel/2006/main">
          <x14:cfRule type="expression" priority="2691" id="{13648806-20F3-4467-AC23-8363DC810C59}">
            <xm:f>AND('Cage 37'!$I$5&lt;&gt;"",TODAY()&gt;='Cage 37'!$I$5,ISBLANK('Cage 37'!$H$7))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C40:D40</xm:sqref>
        </x14:conditionalFormatting>
        <x14:conditionalFormatting xmlns:xm="http://schemas.microsoft.com/office/excel/2006/main">
          <x14:cfRule type="expression" priority="1209" id="{68FA17F6-2304-49D2-97D0-A080F7787E6A}">
            <xm:f>AND(COUNTIF('Cage 5'!$D$11:$I$11,"")&lt;6,COUNTA('Cage 5'!$D$11:$I$11)&lt;&gt;'Cage 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expression" priority="1881" id="{1E582F51-E129-412D-9FC8-BB00529BB666}">
            <xm:f>COUNTIF('Cage 35'!$D$11:$I$11,"&lt;&gt;")&lt;'Cage 35'!$I$8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expression" priority="1749" id="{2C5F6956-C7EE-4D63-A773-5FEE33E39E77}">
            <xm:f>AND(COUNTIF('Cage 25'!$D$23:$I$23,"")&lt;6,COUNTA('Cage 25'!$D$23:$I$23)&lt;&gt;'Cage 25'!$I$20)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G65</xm:sqref>
        </x14:conditionalFormatting>
        <x14:conditionalFormatting xmlns:xm="http://schemas.microsoft.com/office/excel/2006/main">
          <x14:cfRule type="expression" priority="2041" id="{AEA60287-2082-489D-A62B-31709022411E}">
            <xm:f>AND(COUNTIF('Cage 26'!$D$23:$I$23,"")&lt;6,COUNTA('Cage 26'!$D$23:$I$23)&lt;&gt;'Cage 26'!$I$20)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expression" priority="2040" id="{2B2D5EDF-43AA-4BDB-A503-85B401AC72AF}">
            <xm:f>AND(COUNTIF('Cage 27'!$D$23:$I$23,"")&lt;6,COUNTA('Cage 27'!$D$23:$I$23)&lt;&gt;'Cage 27'!$I$20)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G67</xm:sqref>
        </x14:conditionalFormatting>
        <x14:conditionalFormatting xmlns:xm="http://schemas.microsoft.com/office/excel/2006/main">
          <x14:cfRule type="expression" priority="2039" id="{E71B9EC7-B3FA-4CCE-915F-7D4B722E3EDD}">
            <xm:f>AND(COUNTIF('Cage 28'!$D$23:$I$23,"")&lt;6,COUNTA('Cage 28'!$D$23:$I$23)&lt;&gt;'Cage 28'!$I$20)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G68</xm:sqref>
        </x14:conditionalFormatting>
        <x14:conditionalFormatting xmlns:xm="http://schemas.microsoft.com/office/excel/2006/main">
          <x14:cfRule type="expression" priority="2042" id="{6BA748DA-0A2E-43C3-9D40-8729B5096DAE}">
            <xm:f>AND(COUNTIF('Cage 29'!$D$23:$I$23,"")&lt;6,COUNTA('Cage 29'!$D$23:$I$23)&lt;&gt;'Cage 29'!$I$20)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G69</xm:sqref>
        </x14:conditionalFormatting>
        <x14:conditionalFormatting xmlns:xm="http://schemas.microsoft.com/office/excel/2006/main">
          <x14:cfRule type="expression" priority="2335" id="{5CE2E7A5-61D9-4B1E-963B-20C5C1F3FC6E}">
            <xm:f>AND(COUNTIF('Cage 30'!$D$23:$I$23,"")&lt;6,COUNTA('Cage 30'!$D$23:$I$23)&lt;&gt;'Cage 30'!$I$20)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G70</xm:sqref>
        </x14:conditionalFormatting>
        <x14:conditionalFormatting xmlns:xm="http://schemas.microsoft.com/office/excel/2006/main">
          <x14:cfRule type="expression" priority="2336" id="{254A5921-91E3-4EF5-9DC7-C5DDD3B3F55D}">
            <xm:f>AND(COUNTIF('Cage 31'!$D$23:$I$23,"")&lt;6,COUNTA('Cage 31'!$D$23:$I$23)&lt;&gt;'Cage 31'!$I$20)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G71</xm:sqref>
        </x14:conditionalFormatting>
        <x14:conditionalFormatting xmlns:xm="http://schemas.microsoft.com/office/excel/2006/main">
          <x14:cfRule type="expression" priority="2334" id="{F1AE353D-B623-4D06-9667-5804180D240A}">
            <xm:f>AND(COUNTIF('Cage 32'!$D$23:$I$23,"")&lt;6,COUNTA('Cage 32'!$D$23:$I$23)&lt;&gt;'Cage 32'!$I$20)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G72</xm:sqref>
        </x14:conditionalFormatting>
        <x14:conditionalFormatting xmlns:xm="http://schemas.microsoft.com/office/excel/2006/main">
          <x14:cfRule type="expression" priority="2333" id="{28632C13-77FB-4E19-8870-1A96F0A3A64D}">
            <xm:f>AND(COUNTIF('Cage 33'!$D$23:$I$23,"")&lt;6,COUNTA('Cage 33'!$D$23:$I$23)&lt;&gt;'Cage 33'!$I$20)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G73</xm:sqref>
        </x14:conditionalFormatting>
        <x14:conditionalFormatting xmlns:xm="http://schemas.microsoft.com/office/excel/2006/main">
          <x14:cfRule type="expression" priority="2332" id="{DE2BD64D-C236-4118-BEA4-AEE32FF03FB9}">
            <xm:f>AND(COUNTIF('Cage 34'!$D$23:$I$23,"")&lt;6,COUNTA('Cage 34'!$D$23:$I$23)&lt;&gt;'Cage 34'!$I$20)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G74</xm:sqref>
        </x14:conditionalFormatting>
        <x14:conditionalFormatting xmlns:xm="http://schemas.microsoft.com/office/excel/2006/main">
          <x14:cfRule type="expression" priority="2331" id="{E6D066E0-B8B9-433A-82C4-DEA11303FCFC}">
            <xm:f>AND(COUNTIF('Cage 35'!$D$23:$I$23,"")&lt;6,COUNTA('Cage 35'!$D$23:$I$23)&lt;&gt;'Cage 35'!$I$20)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G75</xm:sqref>
        </x14:conditionalFormatting>
        <x14:conditionalFormatting xmlns:xm="http://schemas.microsoft.com/office/excel/2006/main">
          <x14:cfRule type="expression" priority="2330" id="{1B81AEF3-416D-43FC-894A-4CD1B65B5658}">
            <xm:f>AND(COUNTIF('Cage 36'!$D$23:$I$23,"")&lt;6,COUNTA('Cage 36'!$D$23:$I$23)&lt;&gt;'Cage 36'!$I$20)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G76</xm:sqref>
        </x14:conditionalFormatting>
        <x14:conditionalFormatting xmlns:xm="http://schemas.microsoft.com/office/excel/2006/main">
          <x14:cfRule type="expression" priority="2351" id="{40A8D3BC-97A7-427D-A71F-902144E670F8}">
            <xm:f>AND(COUNTIF('Cage 37'!$D$23:$I$23,"")&lt;6,COUNTA('Cage 37'!$D$23:$I$23)&lt;&gt;'Cage 37'!$I$20)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G77</xm:sqref>
        </x14:conditionalFormatting>
        <x14:conditionalFormatting xmlns:xm="http://schemas.microsoft.com/office/excel/2006/main">
          <x14:cfRule type="expression" priority="1686" id="{23AF0E64-FF95-43E8-9627-43F84DA7AC78}">
            <xm:f>AND(COUNTIF('Cage 2'!$L$11:$Q$11,"")&lt;6,COUNTA('Cage 2'!$L$11:$Q$11)&lt;&gt;'Cage 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G79</xm:sqref>
        </x14:conditionalFormatting>
        <x14:conditionalFormatting xmlns:xm="http://schemas.microsoft.com/office/excel/2006/main">
          <x14:cfRule type="expression" priority="1693" id="{5F192A2A-E743-489C-B074-9627CC2890C1}">
            <xm:f>AND(COUNTIF('Cage 3'!$L$11:$Q$11,"")&lt;6,COUNTA('Cage 3'!$L$11:$Q$11)&lt;&gt;'Cage 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G80</xm:sqref>
        </x14:conditionalFormatting>
        <x14:conditionalFormatting xmlns:xm="http://schemas.microsoft.com/office/excel/2006/main">
          <x14:cfRule type="expression" priority="1710" id="{A23887A1-32BD-436A-80A0-0059785955C1}">
            <xm:f>AND(COUNTIF('Cage 4'!$L$11:$Q$11,"")&lt;6,COUNTA('Cage 4'!$L$11:$Q$11)&lt;&gt;'Cage 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G81</xm:sqref>
        </x14:conditionalFormatting>
        <x14:conditionalFormatting xmlns:xm="http://schemas.microsoft.com/office/excel/2006/main">
          <x14:cfRule type="expression" priority="2325" id="{22CAD0E9-95F3-446C-95CC-4EFC0DE8EADC}">
            <xm:f>AND(COUNTIF('Cage 5'!$L$11:$Q$11,"")&lt;6,COUNTA('Cage 5'!$L$11:$Q$11)&lt;&gt;'Cage 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G82</xm:sqref>
        </x14:conditionalFormatting>
        <x14:conditionalFormatting xmlns:xm="http://schemas.microsoft.com/office/excel/2006/main">
          <x14:cfRule type="expression" priority="2324" id="{1CF56B74-24A7-4C84-B042-99189D7AD4E9}">
            <xm:f>AND(COUNTIF('Cage 6'!$L$11:$Q$11,"")&lt;6,COUNTA('Cage 6'!$L$11:$Q$11)&lt;&gt;'Cage 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G83</xm:sqref>
        </x14:conditionalFormatting>
        <x14:conditionalFormatting xmlns:xm="http://schemas.microsoft.com/office/excel/2006/main">
          <x14:cfRule type="expression" priority="2323" id="{FF778485-C9AD-4153-84B0-3831D079D07D}">
            <xm:f>AND(COUNTIF('Cage 7'!$L$11:$Q$11,"")&lt;6,COUNTA('Cage 7'!$L$11:$Q$11)&lt;&gt;'Cage 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G84</xm:sqref>
        </x14:conditionalFormatting>
        <x14:conditionalFormatting xmlns:xm="http://schemas.microsoft.com/office/excel/2006/main">
          <x14:cfRule type="expression" priority="2176" id="{84313DC2-7125-42F8-8814-B1FD383825F9}">
            <xm:f>AND(COUNTIF('Cage 8'!$L$11:$Q$11,"")&lt;6,COUNTA('Cage 8'!$L$11:$Q$11)&lt;&gt;'Cage 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G85</xm:sqref>
        </x14:conditionalFormatting>
        <x14:conditionalFormatting xmlns:xm="http://schemas.microsoft.com/office/excel/2006/main">
          <x14:cfRule type="expression" priority="2026" id="{AC9DEBBC-534B-44B9-A77C-7FDA1993C148}">
            <xm:f>AND(COUNTIF('Cage 9'!$L$11:$Q$11,"")&lt;6,COUNTA('Cage 9'!$L$11:$Q$11)&lt;&gt;'Cage 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G86</xm:sqref>
        </x14:conditionalFormatting>
        <x14:conditionalFormatting xmlns:xm="http://schemas.microsoft.com/office/excel/2006/main">
          <x14:cfRule type="expression" priority="2318" id="{BCB20D61-DC68-4356-BF13-FE51A902EF57}">
            <xm:f>AND(COUNTIF('Cage 11'!$L$11:$Q$11,"")&lt;6,COUNTA('Cage 11'!$L$11:$Q$11)&lt;&gt;'Cage 11'!$Q$8)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G88</xm:sqref>
        </x14:conditionalFormatting>
        <x14:conditionalFormatting xmlns:xm="http://schemas.microsoft.com/office/excel/2006/main">
          <x14:cfRule type="expression" priority="2317" id="{6CFECC9A-197D-4831-8950-5C5E0E8A020A}">
            <xm:f>AND(COUNTIF('Cage 12'!$L$11:$Q$11,"")&lt;6,COUNTA('Cage 12'!$L$11:$Q$11)&lt;&gt;'Cage 12'!$Q$8)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G89</xm:sqref>
        </x14:conditionalFormatting>
        <x14:conditionalFormatting xmlns:xm="http://schemas.microsoft.com/office/excel/2006/main">
          <x14:cfRule type="expression" priority="2316" id="{5EB71188-B428-460E-85BF-858AC3F1D787}">
            <xm:f>AND(COUNTIF('Cage 13'!$L$11:$Q$11,"")&lt;6,COUNTA('Cage 13'!$L$11:$Q$11)&lt;&gt;'Cage 13'!$Q$8)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G90</xm:sqref>
        </x14:conditionalFormatting>
        <x14:conditionalFormatting xmlns:xm="http://schemas.microsoft.com/office/excel/2006/main">
          <x14:cfRule type="expression" priority="2326" id="{3A7D7416-C868-4F59-93E3-CB7F4A524217}">
            <xm:f>AND(COUNTIF('Cage 14'!$L$11:$Q$11,"")&lt;6,COUNTA('Cage 14'!$L$11:$Q$11)&lt;&gt;'Cage 14'!$Q$8)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G91</xm:sqref>
        </x14:conditionalFormatting>
        <x14:conditionalFormatting xmlns:xm="http://schemas.microsoft.com/office/excel/2006/main">
          <x14:cfRule type="expression" priority="2314" id="{9DF5C742-F889-4669-8D8E-35DC92656274}">
            <xm:f>AND(COUNTIF('Cage 15'!$L$11:$Q$11,"")&lt;6,COUNTA('Cage 15'!$L$11:$Q$11)&lt;&gt;'Cage 15'!$Q$8)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G92</xm:sqref>
        </x14:conditionalFormatting>
        <x14:conditionalFormatting xmlns:xm="http://schemas.microsoft.com/office/excel/2006/main">
          <x14:cfRule type="expression" priority="2313" id="{4D36A1C0-0A49-41C2-B1A8-90B32CDF4811}">
            <xm:f>AND(COUNTIF('Cage 16'!$L$11:$Q$11,"")&lt;6,COUNTA('Cage 16'!$L$11:$Q$11)&lt;&gt;'Cage 16'!$Q$8)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G93</xm:sqref>
        </x14:conditionalFormatting>
        <x14:conditionalFormatting xmlns:xm="http://schemas.microsoft.com/office/excel/2006/main">
          <x14:cfRule type="expression" priority="2312" id="{CB1755D6-82F3-49B5-BBC7-F3206DE36C06}">
            <xm:f>AND(COUNTIF('Cage 17'!$L$11:$Q$11,"")&lt;6,COUNTA('Cage 17'!$L$11:$Q$11)&lt;&gt;'Cage 17'!$Q$8)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G94</xm:sqref>
        </x14:conditionalFormatting>
        <x14:conditionalFormatting xmlns:xm="http://schemas.microsoft.com/office/excel/2006/main">
          <x14:cfRule type="expression" priority="2311" id="{61A0E7A3-E974-458C-8318-B5EF16160A76}">
            <xm:f>AND(COUNTIF('Cage 18'!$L$11:$Q$11,"")&lt;6,COUNTA('Cage 18'!$L$11:$Q$11)&lt;&gt;'Cage 18'!$Q$8)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G95</xm:sqref>
        </x14:conditionalFormatting>
        <x14:conditionalFormatting xmlns:xm="http://schemas.microsoft.com/office/excel/2006/main">
          <x14:cfRule type="expression" priority="2310" id="{95C298EA-AA11-4EE3-95DC-491172EA0C8D}">
            <xm:f>AND(COUNTIF('Cage 19'!$L$11:$Q$11,"")&lt;6,COUNTA('Cage 19'!$L$11:$Q$11)&lt;&gt;'Cage 19'!$Q$8)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G96</xm:sqref>
        </x14:conditionalFormatting>
        <x14:conditionalFormatting xmlns:xm="http://schemas.microsoft.com/office/excel/2006/main">
          <x14:cfRule type="expression" priority="2307" id="{FF8AEEDA-D6EA-4CC6-891D-5A51C0934DF8}">
            <xm:f>AND(COUNTIF('Cage 22'!$L$11:$Q$11,"")&lt;6,COUNTA('Cage 22'!$L$11:$Q$11)&lt;&gt;'Cage 22'!$Q$8)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G99</xm:sqref>
        </x14:conditionalFormatting>
        <x14:conditionalFormatting xmlns:xm="http://schemas.microsoft.com/office/excel/2006/main">
          <x14:cfRule type="expression" priority="2306" id="{11BFAC7A-5185-45E3-BFD3-E2779B296DDB}">
            <xm:f>AND(COUNTIF('Cage 23'!$L$11:$Q$11,"")&lt;6,COUNTA('Cage 23'!$L$11:$Q$11)&lt;&gt;'Cage 23'!$Q$8)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G100</xm:sqref>
        </x14:conditionalFormatting>
        <x14:conditionalFormatting xmlns:xm="http://schemas.microsoft.com/office/excel/2006/main">
          <x14:cfRule type="expression" priority="2305" id="{AD859C51-7874-4674-8C2D-D14D4CF31D2F}">
            <xm:f>AND(COUNTIF('Cage 24'!$L$11:$Q$11,"")&lt;6,COUNTA('Cage 24'!$L$11:$Q$11)&lt;&gt;'Cage 24'!$Q$8)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G101</xm:sqref>
        </x14:conditionalFormatting>
        <x14:conditionalFormatting xmlns:xm="http://schemas.microsoft.com/office/excel/2006/main">
          <x14:cfRule type="expression" priority="2304" id="{FD1A5510-17C8-4FB4-816B-1B82FB3C9B40}">
            <xm:f>AND(COUNTIF('Cage 25'!$L$11:$Q$11,"")&lt;6,COUNTA('Cage 25'!$L$11:$Q$11)&lt;&gt;'Cage 25'!$Q$8)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G102</xm:sqref>
        </x14:conditionalFormatting>
        <x14:conditionalFormatting xmlns:xm="http://schemas.microsoft.com/office/excel/2006/main">
          <x14:cfRule type="expression" priority="2303" id="{B4DCB77A-5BE2-401B-B52C-267A14AFE268}">
            <xm:f>AND(COUNTIF('Cage 26'!$L$11:$Q$11,"")&lt;6,COUNTA('Cage 26'!$L$11:$Q$11)&lt;&gt;'Cage 26'!$Q$8)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G103</xm:sqref>
        </x14:conditionalFormatting>
        <x14:conditionalFormatting xmlns:xm="http://schemas.microsoft.com/office/excel/2006/main">
          <x14:cfRule type="expression" priority="2302" id="{2F25A615-ED12-43FF-8FFF-817AB0B9DE0C}">
            <xm:f>AND(COUNTIF('Cage 27'!$L$11:$Q$11,"")&lt;6,COUNTA('Cage 27'!$L$11:$Q$11)&lt;&gt;'Cage 27'!$Q$8)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1467" id="{72BC31A3-F86B-41DD-920E-1079BA36B637}">
            <xm:f>AND(COUNTIF('Cage 28'!$L$11:$Q$11,"")&lt;6,COUNTA('Cage 28'!$L$11:$Q$11)&lt;&gt;'Cage 28'!$Q$8)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G105</xm:sqref>
        </x14:conditionalFormatting>
        <x14:conditionalFormatting xmlns:xm="http://schemas.microsoft.com/office/excel/2006/main">
          <x14:cfRule type="expression" priority="2300" id="{89F0DC8C-117C-4473-A783-A0159766177A}">
            <xm:f>AND(COUNTIF('Cage 29'!$L$11:$Q$11,"")&lt;6,COUNTA('Cage 29'!$L$11:$Q$11)&lt;&gt;'Cage 29'!$Q$8)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G106</xm:sqref>
        </x14:conditionalFormatting>
        <x14:conditionalFormatting xmlns:xm="http://schemas.microsoft.com/office/excel/2006/main">
          <x14:cfRule type="expression" priority="2299" id="{5F7D474B-1C29-48F7-8CC3-138EA1488D72}">
            <xm:f>AND(COUNTIF('Cage 30'!$L$11:$Q$11,"")&lt;6,COUNTA('Cage 30'!$L$11:$Q$11)&lt;&gt;'Cage 30'!$Q$8)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G107</xm:sqref>
        </x14:conditionalFormatting>
        <x14:conditionalFormatting xmlns:xm="http://schemas.microsoft.com/office/excel/2006/main">
          <x14:cfRule type="expression" priority="2298" id="{B7B2A42A-8F8B-4241-ABB5-181B6DDB15D3}">
            <xm:f>AND(COUNTIF('Cage 31'!$L$11:$Q$11,"")&lt;6,COUNTA('Cage 31'!$L$11:$Q$11)&lt;&gt;'Cage 31'!$Q$8)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G108</xm:sqref>
        </x14:conditionalFormatting>
        <x14:conditionalFormatting xmlns:xm="http://schemas.microsoft.com/office/excel/2006/main">
          <x14:cfRule type="expression" priority="2296" id="{98A7F57E-A7E3-4C71-9E2C-C50D24D977FB}">
            <xm:f>AND(COUNTIF('Cage 33'!$L$11:$Q$11,"")&lt;6,COUNTA('Cage 33'!$L$11:$Q$11)&lt;&gt;'Cage 33'!$Q$8)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G110</xm:sqref>
        </x14:conditionalFormatting>
        <x14:conditionalFormatting xmlns:xm="http://schemas.microsoft.com/office/excel/2006/main">
          <x14:cfRule type="expression" priority="2295" id="{4C797EAC-20D0-42F9-9DF3-E8DDDEA2A6DD}">
            <xm:f>AND(COUNTIF('Cage 34'!$L$11:$Q$11,"")&lt;6,COUNTA('Cage 34'!$L$11:$Q$11)&lt;&gt;'Cage 34'!$Q$8)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G111</xm:sqref>
        </x14:conditionalFormatting>
        <x14:conditionalFormatting xmlns:xm="http://schemas.microsoft.com/office/excel/2006/main">
          <x14:cfRule type="expression" priority="2294" id="{7068CA9E-B032-465F-B0C2-5FCCFEAFFC6A}">
            <xm:f>AND(COUNTIF('Cage 35'!$L$11:$Q$11,"")&lt;6,COUNTA('Cage 35'!$L$11:$Q$11)&lt;&gt;'Cage 35'!$Q$8)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G112</xm:sqref>
        </x14:conditionalFormatting>
        <x14:conditionalFormatting xmlns:xm="http://schemas.microsoft.com/office/excel/2006/main">
          <x14:cfRule type="expression" priority="2293" id="{9E0163DA-7466-44D9-8EC6-CD5FCE81D1D4}">
            <xm:f>AND(COUNTIF('Cage 36'!$L$11:$Q$11,"")&lt;6,COUNTA('Cage 36'!$L$11:$Q$11)&lt;&gt;'Cage 36'!$Q$8)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G113</xm:sqref>
        </x14:conditionalFormatting>
        <x14:conditionalFormatting xmlns:xm="http://schemas.microsoft.com/office/excel/2006/main">
          <x14:cfRule type="expression" priority="2292" id="{466CE952-41E5-43C4-9D30-865D65FA5B24}">
            <xm:f>AND(COUNTIF('Cage 37'!$L$11:$Q$11,"")&lt;6,COUNTA('Cage 37'!$L$11:$Q$11)&lt;&gt;'Cage 37'!$Q$8)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G114</xm:sqref>
        </x14:conditionalFormatting>
        <x14:conditionalFormatting xmlns:xm="http://schemas.microsoft.com/office/excel/2006/main">
          <x14:cfRule type="expression" priority="1192" id="{D42EEED7-4863-45F2-BE06-3AB4D5AB8ABB}">
            <xm:f>AND(COUNTIF('Cage 1'!$L$23:$Q$23,"")&lt;6,COUNTA('Cage 1'!$L$23:$Q$23)&lt;&gt;'Cage 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G115</xm:sqref>
        </x14:conditionalFormatting>
        <x14:conditionalFormatting xmlns:xm="http://schemas.microsoft.com/office/excel/2006/main">
          <x14:cfRule type="expression" priority="2141" id="{48B22CCE-D5F0-4171-B3E3-CC56884165EB}">
            <xm:f>AND(COUNTIF('Cage 2'!$L$23:$Q$23,"")&lt;6,COUNTA('Cage 2'!$L$23:$Q$23)&lt;&gt;'Cage 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G116</xm:sqref>
        </x14:conditionalFormatting>
        <x14:conditionalFormatting xmlns:xm="http://schemas.microsoft.com/office/excel/2006/main">
          <x14:cfRule type="expression" priority="2142" id="{76453E97-5D0C-4AFA-A2B2-D66E5ADFDE23}">
            <xm:f>AND(COUNTIF('Cage 3'!$L$23:$Q$23,"")&lt;6,COUNTA('Cage 3'!$L$23:$Q$23)&lt;&gt;'Cage 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G117</xm:sqref>
        </x14:conditionalFormatting>
        <x14:conditionalFormatting xmlns:xm="http://schemas.microsoft.com/office/excel/2006/main">
          <x14:cfRule type="expression" priority="2143" id="{A0098539-5D35-473C-BFF8-903251317659}">
            <xm:f>AND(COUNTIF('Cage 4'!$L$23:$Q$23,"")&lt;6,COUNTA('Cage 4'!$L$23:$Q$23)&lt;&gt;'Cage 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G118</xm:sqref>
        </x14:conditionalFormatting>
        <x14:conditionalFormatting xmlns:xm="http://schemas.microsoft.com/office/excel/2006/main">
          <x14:cfRule type="expression" priority="1987" id="{67751B89-DD1A-4E15-B2D1-D15B64DA915E}">
            <xm:f>AND(COUNTIF('Cage 5'!$L$23:$Q$23,"")&lt;6,COUNTA('Cage 5'!$L$23:$Q$23)&lt;&gt;'Cage 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G119</xm:sqref>
        </x14:conditionalFormatting>
        <x14:conditionalFormatting xmlns:xm="http://schemas.microsoft.com/office/excel/2006/main">
          <x14:cfRule type="expression" priority="2928" id="{F07C2DCD-D83A-4F22-A7B7-F74781E90E89}">
            <xm:f>AND(COUNTIF('Cage 6'!$L$23:$Q$23,"")&lt;6,COUNTA('Cage 6'!$L$23:$Q$23)&lt;&gt;'Cage 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G120</xm:sqref>
        </x14:conditionalFormatting>
        <x14:conditionalFormatting xmlns:xm="http://schemas.microsoft.com/office/excel/2006/main">
          <x14:cfRule type="expression" priority="1634" id="{3DB96905-7025-4225-B001-2751411D9342}">
            <xm:f>AND(COUNTIF('Cage 7'!$L$23:$Q$23,"")&lt;6,COUNTA('Cage 7'!$L$23:$Q$23)&lt;&gt;'Cage 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G121</xm:sqref>
        </x14:conditionalFormatting>
        <x14:conditionalFormatting xmlns:xm="http://schemas.microsoft.com/office/excel/2006/main">
          <x14:cfRule type="expression" priority="2144" id="{CDD02B45-BEA9-425C-8ACB-444FF96FFFD5}">
            <xm:f>AND(COUNTIF('Cage 8'!$L$23:$Q$23,"")&lt;6,COUNTA('Cage 8'!$L$23:$Q$23)&lt;&gt;'Cage 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G122</xm:sqref>
        </x14:conditionalFormatting>
        <x14:conditionalFormatting xmlns:xm="http://schemas.microsoft.com/office/excel/2006/main">
          <x14:cfRule type="expression" priority="2283" id="{44E05531-239D-4C06-A9CF-AAD4A64D7A07}">
            <xm:f>AND(COUNTIF('Cage 9'!$L$23:$Q$23,"")&lt;6,COUNTA('Cage 9'!$L$23:$Q$23)&lt;&gt;'Cage 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G123</xm:sqref>
        </x14:conditionalFormatting>
        <x14:conditionalFormatting xmlns:xm="http://schemas.microsoft.com/office/excel/2006/main">
          <x14:cfRule type="expression" priority="2281" id="{CAD70189-3265-4598-91CC-A18A6FDF8D7B}">
            <xm:f>AND(COUNTIF('Cage 11'!$L$23:$Q$23,"")&lt;6,COUNTA('Cage 11'!$L$23:$Q$23)&lt;&gt;'Cage 11'!$Q$20)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G125</xm:sqref>
        </x14:conditionalFormatting>
        <x14:conditionalFormatting xmlns:xm="http://schemas.microsoft.com/office/excel/2006/main">
          <x14:cfRule type="expression" priority="2280" id="{DC64B948-2E17-44CA-A3EC-50CFF8278E98}">
            <xm:f>AND(COUNTIF('Cage 12'!$L$23:$Q$23,"")&lt;6,COUNTA('Cage 12'!$L$23:$Q$23)&lt;&gt;'Cage 12'!$Q$20)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G126</xm:sqref>
        </x14:conditionalFormatting>
        <x14:conditionalFormatting xmlns:xm="http://schemas.microsoft.com/office/excel/2006/main">
          <x14:cfRule type="expression" priority="2279" id="{F12CD616-0341-40D2-BE82-84830955C68A}">
            <xm:f>AND(COUNTIF('Cage 13'!$L$23:$Q$23,"")&lt;6,COUNTA('Cage 13'!$L$23:$Q$23)&lt;&gt;'Cage 13'!$Q$20)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G127</xm:sqref>
        </x14:conditionalFormatting>
        <x14:conditionalFormatting xmlns:xm="http://schemas.microsoft.com/office/excel/2006/main">
          <x14:cfRule type="expression" priority="2278" id="{BF4E421A-439C-4494-A44D-F9AB3E5D56B2}">
            <xm:f>AND(COUNTIF('Cage 14'!$L$23:$Q$23,"")&lt;6,COUNTA('Cage 14'!$L$23:$Q$23)&lt;&gt;'Cage 14'!$Q$20)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G128</xm:sqref>
        </x14:conditionalFormatting>
        <x14:conditionalFormatting xmlns:xm="http://schemas.microsoft.com/office/excel/2006/main">
          <x14:cfRule type="expression" priority="2277" id="{7B23B8BE-B718-4179-8956-AFD5EC189EFE}">
            <xm:f>AND(COUNTIF('Cage 15'!$L$23:$Q$23,"")&lt;6,COUNTA('Cage 15'!$L$23:$Q$23)&lt;&gt;'Cage 15'!$Q$20)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G129</xm:sqref>
        </x14:conditionalFormatting>
        <x14:conditionalFormatting xmlns:xm="http://schemas.microsoft.com/office/excel/2006/main">
          <x14:cfRule type="expression" priority="2276" id="{555E1CEE-5EAE-465A-8BE1-D90B128B6FDF}">
            <xm:f>AND(COUNTIF('Cage 16'!$L$23:$Q$23,"")&lt;6,COUNTA('Cage 16'!$L$23:$Q$23)&lt;&gt;'Cage 16'!$Q$20)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G130</xm:sqref>
        </x14:conditionalFormatting>
        <x14:conditionalFormatting xmlns:xm="http://schemas.microsoft.com/office/excel/2006/main">
          <x14:cfRule type="expression" priority="2275" id="{80C55266-323C-487E-9C52-F8DBB9C70135}">
            <xm:f>AND(COUNTIF('Cage 17'!$L$23:$Q$23,"")&lt;6,COUNTA('Cage 17'!$L$23:$Q$23)&lt;&gt;'Cage 17'!$Q$20)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G131</xm:sqref>
        </x14:conditionalFormatting>
        <x14:conditionalFormatting xmlns:xm="http://schemas.microsoft.com/office/excel/2006/main">
          <x14:cfRule type="expression" priority="2274" id="{595965EC-E0E8-4F05-8D1E-6C8ECB4608B4}">
            <xm:f>AND(COUNTIF('Cage 18'!$L$23:$Q$23,"")&lt;6,COUNTA('Cage 18'!$L$23:$Q$23)&lt;&gt;'Cage 18'!$Q$20)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G132</xm:sqref>
        </x14:conditionalFormatting>
        <x14:conditionalFormatting xmlns:xm="http://schemas.microsoft.com/office/excel/2006/main">
          <x14:cfRule type="expression" priority="2273" id="{B738B05F-59BC-4A70-B22C-059141D22DB1}">
            <xm:f>AND(COUNTIF('Cage 19'!$L$23:$Q$23,"")&lt;6,COUNTA('Cage 19'!$L$23:$Q$23)&lt;&gt;'Cage 19'!$Q$20)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G133</xm:sqref>
        </x14:conditionalFormatting>
        <x14:conditionalFormatting xmlns:xm="http://schemas.microsoft.com/office/excel/2006/main">
          <x14:cfRule type="expression" priority="2272" id="{F75B3339-6632-4B49-9B82-AF003E1CD67F}">
            <xm:f>AND(COUNTIF('Cage 20'!$L$23:$Q$23,"")&lt;6,COUNTA('Cage 20'!$L$23:$Q$23)&lt;&gt;'Cage 20'!$Q$20)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G134</xm:sqref>
        </x14:conditionalFormatting>
        <x14:conditionalFormatting xmlns:xm="http://schemas.microsoft.com/office/excel/2006/main">
          <x14:cfRule type="expression" priority="2271" id="{A657A49A-BF8F-437B-B9BA-AF0013FC89F6}">
            <xm:f>AND(COUNTIF('Cage 21'!$L$23:$Q$23,"")&lt;6,COUNTA('Cage 21'!$L$23:$Q$23)&lt;&gt;'Cage 21'!$Q$20)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G135</xm:sqref>
        </x14:conditionalFormatting>
        <x14:conditionalFormatting xmlns:xm="http://schemas.microsoft.com/office/excel/2006/main">
          <x14:cfRule type="expression" priority="2270" id="{14383AFF-8C8E-4D8F-8740-3F7BEACD2883}">
            <xm:f>AND(COUNTIF('Cage 22'!$L$23:$Q$23,"")&lt;6,COUNTA('Cage 22'!$L$23:$Q$23)&lt;&gt;'Cage 22'!$Q$20)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G136</xm:sqref>
        </x14:conditionalFormatting>
        <x14:conditionalFormatting xmlns:xm="http://schemas.microsoft.com/office/excel/2006/main">
          <x14:cfRule type="expression" priority="2269" id="{668259FE-9652-4D55-A371-AD744C3185DB}">
            <xm:f>AND(COUNTIF('Cage 23'!$L$23:$Q$23,"")&lt;6,COUNTA('Cage 23'!$L$23:$Q$23)&lt;&gt;'Cage 23'!$Q$20)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G137</xm:sqref>
        </x14:conditionalFormatting>
        <x14:conditionalFormatting xmlns:xm="http://schemas.microsoft.com/office/excel/2006/main">
          <x14:cfRule type="expression" priority="2268" id="{01F3F6BD-B40D-4D52-9BBA-CA5671220FE7}">
            <xm:f>AND(COUNTIF('Cage 24'!$L$23:$Q$23,"")&lt;6,COUNTA('Cage 24'!$L$23:$Q$23)&lt;&gt;'Cage 24'!$Q$20)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G138</xm:sqref>
        </x14:conditionalFormatting>
        <x14:conditionalFormatting xmlns:xm="http://schemas.microsoft.com/office/excel/2006/main">
          <x14:cfRule type="expression" priority="2267" id="{FBB7A749-BCD2-438D-9407-C3AF19A25252}">
            <xm:f>AND(COUNTIF('Cage 25'!$L$23:$Q$23,"")&lt;6,COUNTA('Cage 25'!$L$23:$Q$23)&lt;&gt;'Cage 25'!$Q$20)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G139</xm:sqref>
        </x14:conditionalFormatting>
        <x14:conditionalFormatting xmlns:xm="http://schemas.microsoft.com/office/excel/2006/main">
          <x14:cfRule type="expression" priority="2266" id="{F64B10C9-0A08-401E-A3FD-E89A3A8555FB}">
            <xm:f>AND(COUNTIF('Cage 26'!$L$23:$Q$23,"")&lt;6,COUNTA('Cage 26'!$L$23:$Q$23)&lt;&gt;'Cage 26'!$Q$20)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G140</xm:sqref>
        </x14:conditionalFormatting>
        <x14:conditionalFormatting xmlns:xm="http://schemas.microsoft.com/office/excel/2006/main">
          <x14:cfRule type="expression" priority="2265" id="{B5296B0C-F83E-460C-A418-7D325D52BE20}">
            <xm:f>AND(COUNTIF('Cage 27'!$L$23:$Q$23,"")&lt;6,COUNTA('Cage 27'!$L$23:$Q$23)&lt;&gt;'Cage 27'!$Q$20)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G141</xm:sqref>
        </x14:conditionalFormatting>
        <x14:conditionalFormatting xmlns:xm="http://schemas.microsoft.com/office/excel/2006/main">
          <x14:cfRule type="expression" priority="2264" id="{32D4D7C1-2C72-42AA-83E3-3A3BFB028C3C}">
            <xm:f>AND(COUNTIF('Cage 28'!$L$23:$Q$23,"")&lt;6,COUNTA('Cage 28'!$L$23:$Q$23)&lt;&gt;'Cage 28'!$Q$20)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G142</xm:sqref>
        </x14:conditionalFormatting>
        <x14:conditionalFormatting xmlns:xm="http://schemas.microsoft.com/office/excel/2006/main">
          <x14:cfRule type="expression" priority="2263" id="{68BDF445-0CEE-44D1-8E85-CAC95D3CE5E1}">
            <xm:f>AND(COUNTIF('Cage 29'!$L$23:$Q$23,"")&lt;6,COUNTA('Cage 29'!$L$23:$Q$23)&lt;&gt;'Cage 29'!$Q$20)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G143</xm:sqref>
        </x14:conditionalFormatting>
        <x14:conditionalFormatting xmlns:xm="http://schemas.microsoft.com/office/excel/2006/main">
          <x14:cfRule type="expression" priority="2262" id="{E58054B8-0631-4126-9F92-D3ACBC02F7C7}">
            <xm:f>AND(COUNTIF('Cage 30'!$L$23:$Q$23,"")&lt;6,COUNTA('Cage 30'!$L$23:$Q$23)&lt;&gt;'Cage 30'!$Q$20)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G144</xm:sqref>
        </x14:conditionalFormatting>
        <x14:conditionalFormatting xmlns:xm="http://schemas.microsoft.com/office/excel/2006/main">
          <x14:cfRule type="expression" priority="2261" id="{7473FE37-A6B2-4FE7-BE12-8294EC00634B}">
            <xm:f>AND(COUNTIF('Cage 31'!$L$23:$Q$23,"")&lt;6,COUNTA('Cage 31'!$L$23:$Q$23)&lt;&gt;'Cage 31'!$Q$20)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G145</xm:sqref>
        </x14:conditionalFormatting>
        <x14:conditionalFormatting xmlns:xm="http://schemas.microsoft.com/office/excel/2006/main">
          <x14:cfRule type="expression" priority="2260" id="{DFED1CF2-D33C-441E-831C-D4B13097E1B5}">
            <xm:f>AND(COUNTIF('Cage 32'!$L$23:$Q$23,"")&lt;6,COUNTA('Cage 32'!$L$23:$Q$23)&lt;&gt;'Cage 32'!$Q$20)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G146</xm:sqref>
        </x14:conditionalFormatting>
        <x14:conditionalFormatting xmlns:xm="http://schemas.microsoft.com/office/excel/2006/main">
          <x14:cfRule type="expression" priority="2259" id="{664B52AA-D630-4619-9010-F99AA0557D46}">
            <xm:f>AND(COUNTIF('Cage 33'!$L$23:$Q$23,"")&lt;6,COUNTA('Cage 33'!$L$23:$Q$23)&lt;&gt;'Cage 33'!$Q$20)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G147</xm:sqref>
        </x14:conditionalFormatting>
        <x14:conditionalFormatting xmlns:xm="http://schemas.microsoft.com/office/excel/2006/main">
          <x14:cfRule type="expression" priority="2258" id="{C0DD89C7-0B7F-46E1-9071-5892C0F14A29}">
            <xm:f>AND(COUNTIF('Cage 34'!$L$23:$Q$23,"")&lt;6,COUNTA('Cage 34'!$L$23:$Q$23)&lt;&gt;'Cage 34'!$Q$20)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G148</xm:sqref>
        </x14:conditionalFormatting>
        <x14:conditionalFormatting xmlns:xm="http://schemas.microsoft.com/office/excel/2006/main">
          <x14:cfRule type="expression" priority="2257" id="{6EF061A5-DA1D-4612-883D-C5BB9FF42225}">
            <xm:f>AND(COUNTIF('Cage 35'!$L$23:$Q$23,"")&lt;6,COUNTA('Cage 35'!$L$23:$Q$23)&lt;&gt;'Cage 35'!$Q$20)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G149</xm:sqref>
        </x14:conditionalFormatting>
        <x14:conditionalFormatting xmlns:xm="http://schemas.microsoft.com/office/excel/2006/main">
          <x14:cfRule type="expression" priority="2256" id="{3BC634C8-C140-4625-8942-EC39381C072E}">
            <xm:f>AND(COUNTIF('Cage 36'!$L$23:$Q$23,"")&lt;6,COUNTA('Cage 36'!$L$23:$Q$23)&lt;&gt;'Cage 36'!$Q$20)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G150</xm:sqref>
        </x14:conditionalFormatting>
        <x14:conditionalFormatting xmlns:xm="http://schemas.microsoft.com/office/excel/2006/main">
          <x14:cfRule type="expression" priority="2255" id="{CD9868A9-E49E-4191-8D7E-3FC8F38700A2}">
            <xm:f>AND(COUNTIF('Cage 37'!$L$23:$Q$23,"")&lt;6,COUNTA('Cage 37'!$L$23:$Q$23)&lt;&gt;'Cage 37'!$Q$20)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G151</xm:sqref>
        </x14:conditionalFormatting>
        <x14:conditionalFormatting xmlns:xm="http://schemas.microsoft.com/office/excel/2006/main">
          <x14:cfRule type="expression" priority="1384" id="{7DED1F42-D096-492F-8560-56A2B01FA2F6}">
            <xm:f>AND('Cage 1'!$H$7="",TODAY()&gt;$E$4)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 C4:D4</xm:sqref>
        </x14:conditionalFormatting>
        <x14:conditionalFormatting xmlns:xm="http://schemas.microsoft.com/office/excel/2006/main">
          <x14:cfRule type="expression" priority="1310" id="{1179921D-37D9-46E1-AB5C-F3B80FCD009C}">
            <xm:f>AND('Cage 2'!$H$7="",TODAY()&gt;=$E$5)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 C5:D5</xm:sqref>
        </x14:conditionalFormatting>
        <x14:conditionalFormatting xmlns:xm="http://schemas.microsoft.com/office/excel/2006/main">
          <x14:cfRule type="expression" priority="1381" id="{C5E1FBF2-5FAC-4BB6-BF42-F69FFA783AFE}">
            <xm:f>AND('Cage 4'!$H$7="",TODAY()&gt;=$E$7)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 C7:D7</xm:sqref>
        </x14:conditionalFormatting>
        <x14:conditionalFormatting xmlns:xm="http://schemas.microsoft.com/office/excel/2006/main">
          <x14:cfRule type="expression" priority="1899" id="{496473F3-BA5E-4FAC-8E63-474EE2D99DED}">
            <xm:f>AND('Cage 8'!$H$7="",TODAY()&gt;=$E$8)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 C8:D8</xm:sqref>
        </x14:conditionalFormatting>
        <x14:conditionalFormatting xmlns:xm="http://schemas.microsoft.com/office/excel/2006/main">
          <x14:cfRule type="expression" priority="1380" id="{A49562CF-5C36-4708-977B-2C9C7077F0B2}">
            <xm:f>AND('Cage 6'!$H$7="",TODAY()&gt;=$E$9)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 C9:D9</xm:sqref>
        </x14:conditionalFormatting>
        <x14:conditionalFormatting xmlns:xm="http://schemas.microsoft.com/office/excel/2006/main">
          <x14:cfRule type="expression" priority="1379" id="{5D357FDD-E578-4E25-AC1C-D4A66343D0E1}">
            <xm:f>AND('Cage 7'!$H$7="",TODAY()&gt;=$E$10)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 C10:D10</xm:sqref>
        </x14:conditionalFormatting>
        <x14:conditionalFormatting xmlns:xm="http://schemas.microsoft.com/office/excel/2006/main">
          <x14:cfRule type="expression" priority="1350" id="{F82A153A-B146-4FFF-A5F5-B2D9006DE4CD}">
            <xm:f>AND('Cage 8'!$H$7="",TODAY()&gt;=$E$11)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 C11:D11</xm:sqref>
        </x14:conditionalFormatting>
        <x14:conditionalFormatting xmlns:xm="http://schemas.microsoft.com/office/excel/2006/main">
          <x14:cfRule type="expression" priority="1233" id="{1016494E-3E5F-4480-831A-AEB1D444D4C9}">
            <xm:f>AND('Cage 9'!$H$7="",TODAY()&gt;=$E$12)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 C12:D12</xm:sqref>
        </x14:conditionalFormatting>
        <x14:conditionalFormatting xmlns:xm="http://schemas.microsoft.com/office/excel/2006/main">
          <x14:cfRule type="expression" priority="1376" id="{4DC0DC43-82E8-4B2E-953A-E20900222899}">
            <xm:f>AND('Cage 10'!$H$7="",TODAY()&gt;=$E$13)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 C13:D13</xm:sqref>
        </x14:conditionalFormatting>
        <x14:conditionalFormatting xmlns:xm="http://schemas.microsoft.com/office/excel/2006/main">
          <x14:cfRule type="expression" priority="1234" id="{4BC37A1B-2EFB-435A-9FBF-3DC6B0E3B7C1}">
            <xm:f>AND('Cage 11'!$H$7="",TODAY()&gt;=$E$14)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 C14:D14</xm:sqref>
        </x14:conditionalFormatting>
        <x14:conditionalFormatting xmlns:xm="http://schemas.microsoft.com/office/excel/2006/main">
          <x14:cfRule type="expression" priority="1230" id="{DDF97201-BB47-49F0-9DD9-66DE99D78AA8}">
            <xm:f>AND('Cage 12'!$H$7="",TODAY()&gt;=$E$15)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E15 C15:D15</xm:sqref>
        </x14:conditionalFormatting>
        <x14:conditionalFormatting xmlns:xm="http://schemas.microsoft.com/office/excel/2006/main">
          <x14:cfRule type="expression" priority="1229" id="{7C08ED6B-8A6F-46E3-A068-9792E48BFFD6}">
            <xm:f>AND('Cage 13'!$H$7="",TODAY()&gt;=$E$16)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E16 C16:D16</xm:sqref>
        </x14:conditionalFormatting>
        <x14:conditionalFormatting xmlns:xm="http://schemas.microsoft.com/office/excel/2006/main">
          <x14:cfRule type="expression" priority="1372" id="{654D7098-8B22-42A6-A6F0-57E7FF7F43B3}">
            <xm:f>AND('Cage 14'!$H$7="",TODAY()&gt;=$E$17)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E17 C17:D17</xm:sqref>
        </x14:conditionalFormatting>
        <x14:conditionalFormatting xmlns:xm="http://schemas.microsoft.com/office/excel/2006/main">
          <x14:cfRule type="expression" priority="1227" id="{14BEDFF1-7255-41BB-9DCF-C9265E0465D0}">
            <xm:f>AND('Cage 15'!$H$7="",TODAY()&gt;=$E$18)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E18 C18:D18</xm:sqref>
        </x14:conditionalFormatting>
        <x14:conditionalFormatting xmlns:xm="http://schemas.microsoft.com/office/excel/2006/main">
          <x14:cfRule type="expression" priority="1226" id="{CEAEC933-F323-49D0-AA5B-0539AE2FAE8F}">
            <xm:f>AND('Cage 16'!$H$7="",TODAY()&gt;=$E$19)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E19 C19:D19</xm:sqref>
        </x14:conditionalFormatting>
        <x14:conditionalFormatting xmlns:xm="http://schemas.microsoft.com/office/excel/2006/main">
          <x14:cfRule type="expression" priority="1369" id="{685EC8DE-76F1-48A2-BDC3-EA32543FE8ED}">
            <xm:f>AND('Cage 17'!$H$7="",TODAY()&gt;=$E$20)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E20 C20:D20</xm:sqref>
        </x14:conditionalFormatting>
        <x14:conditionalFormatting xmlns:xm="http://schemas.microsoft.com/office/excel/2006/main">
          <x14:cfRule type="expression" priority="1224" id="{A6D27589-E848-407D-ABDB-06F32C94BF45}">
            <xm:f>AND('Cage 18'!$H$7="",TODAY()&gt;=$E$21)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E21 C21:D21</xm:sqref>
        </x14:conditionalFormatting>
        <x14:conditionalFormatting xmlns:xm="http://schemas.microsoft.com/office/excel/2006/main">
          <x14:cfRule type="expression" priority="1223" id="{3C63A3B5-D582-4FAB-B793-F71BEB92C2EE}">
            <xm:f>AND('Cage 19'!$H$7="",TODAY()&gt;=$E$22)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E22 C22:D22</xm:sqref>
        </x14:conditionalFormatting>
        <x14:conditionalFormatting xmlns:xm="http://schemas.microsoft.com/office/excel/2006/main">
          <x14:cfRule type="expression" priority="1222" id="{E8BFE27D-6F8A-4A0E-9462-D8726B0B9479}">
            <xm:f>AND('Cage 20'!$H$7="",TODAY()&gt;=$E$23)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E23 C23:D23</xm:sqref>
        </x14:conditionalFormatting>
        <x14:conditionalFormatting xmlns:xm="http://schemas.microsoft.com/office/excel/2006/main">
          <x14:cfRule type="expression" priority="1365" id="{099D90C8-2E7E-4FE1-9AEF-F09BE6E34AA4}">
            <xm:f>AND('Cage 21'!$H$7="",TODAY()&gt;=$E$24)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E24 C24:D24</xm:sqref>
        </x14:conditionalFormatting>
        <x14:conditionalFormatting xmlns:xm="http://schemas.microsoft.com/office/excel/2006/main">
          <x14:cfRule type="expression" priority="1220" id="{10C5F526-8F3C-40C4-AD86-50AC564CBF32}">
            <xm:f>AND('Cage 22'!$H$7="",TODAY()&gt;=$E$25)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E25 C25:D25</xm:sqref>
        </x14:conditionalFormatting>
        <x14:conditionalFormatting xmlns:xm="http://schemas.microsoft.com/office/excel/2006/main">
          <x14:cfRule type="expression" priority="1219" id="{09C269FD-F659-476C-8FC7-7039006E573E}">
            <xm:f>AND('Cage 23'!$H$7="",TODAY()&gt;=$E$26)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E26 C26:D26</xm:sqref>
        </x14:conditionalFormatting>
        <x14:conditionalFormatting xmlns:xm="http://schemas.microsoft.com/office/excel/2006/main">
          <x14:cfRule type="expression" priority="1362" id="{61857C3D-E507-4994-8C7B-7685FABFCDAC}">
            <xm:f>AND('Cage 24'!$H$7="",TODAY()&gt;=$E$27)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E27 C27:D27</xm:sqref>
        </x14:conditionalFormatting>
        <x14:conditionalFormatting xmlns:xm="http://schemas.microsoft.com/office/excel/2006/main">
          <x14:cfRule type="expression" priority="1231" id="{D95E561D-08A0-46CF-876D-77A1BBD88E89}">
            <xm:f>AND('Cage 25'!$H$7="",TODAY()&gt;=$E$28)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E28 C28:D28</xm:sqref>
        </x14:conditionalFormatting>
        <x14:conditionalFormatting xmlns:xm="http://schemas.microsoft.com/office/excel/2006/main">
          <x14:cfRule type="expression" priority="1216" id="{70703308-4618-4EE7-A5AD-BCB6CD427978}">
            <xm:f>AND('Cage 26'!$H$7="",TODAY()&gt;=$E$29)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E29 C29:D29</xm:sqref>
        </x14:conditionalFormatting>
        <x14:conditionalFormatting xmlns:xm="http://schemas.microsoft.com/office/excel/2006/main">
          <x14:cfRule type="expression" priority="1215" id="{5C77BAF9-3E4B-40E2-B4A6-7C541643B889}">
            <xm:f>AND('Cage 27'!$H$7="",TODAY()&gt;=$E$30)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E30 C30:D30</xm:sqref>
        </x14:conditionalFormatting>
        <x14:conditionalFormatting xmlns:xm="http://schemas.microsoft.com/office/excel/2006/main">
          <x14:cfRule type="expression" priority="1214" id="{5EF150F9-4EBA-4560-B5B1-1F6C5C8C4A20}">
            <xm:f>AND('Cage 28'!$H$7="",TODAY()&gt;=$E$31)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E31 C31:D31</xm:sqref>
        </x14:conditionalFormatting>
        <x14:conditionalFormatting xmlns:xm="http://schemas.microsoft.com/office/excel/2006/main">
          <x14:cfRule type="expression" priority="1213" id="{167B156E-8109-4787-AC8A-415789AFBE21}">
            <xm:f>AND('Cage 29'!$H$7="",TODAY()&gt;=$E$32)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E32 C32:D32</xm:sqref>
        </x14:conditionalFormatting>
        <x14:conditionalFormatting xmlns:xm="http://schemas.microsoft.com/office/excel/2006/main">
          <x14:cfRule type="expression" priority="1212" id="{4269BA57-3A27-4773-B8C4-C5470AD6A57B}">
            <xm:f>AND('Cage 30'!$H$7="",TODAY()&gt;=$E$33)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E33 C33:D33</xm:sqref>
        </x14:conditionalFormatting>
        <x14:conditionalFormatting xmlns:xm="http://schemas.microsoft.com/office/excel/2006/main">
          <x14:cfRule type="expression" priority="1211" id="{96F45417-DE18-4519-B70A-BB8ABC4ACE59}">
            <xm:f>AND('Cage 31'!$H$7="",TODAY()&gt;=$E$34)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E34 C34:D34</xm:sqref>
        </x14:conditionalFormatting>
        <x14:conditionalFormatting xmlns:xm="http://schemas.microsoft.com/office/excel/2006/main">
          <x14:cfRule type="expression" priority="1210" id="{215B597F-AC99-49B9-A408-CD0E9CD35B15}">
            <xm:f>AND('Cage 32'!$H$7="",TODAY()&gt;=$E$35)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E35 C35:D35</xm:sqref>
        </x14:conditionalFormatting>
        <x14:conditionalFormatting xmlns:xm="http://schemas.microsoft.com/office/excel/2006/main">
          <x14:cfRule type="expression" priority="1115" id="{A9EC526E-F209-4DE4-A018-BAAF3D2E3E1E}">
            <xm:f>AND('Cage 33'!$H$7="",TODAY()&gt;=$E$36)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E36 C36:D36</xm:sqref>
        </x14:conditionalFormatting>
        <x14:conditionalFormatting xmlns:xm="http://schemas.microsoft.com/office/excel/2006/main">
          <x14:cfRule type="expression" priority="1208" id="{306E173F-216E-449C-A443-F1A5B7AE4BC0}">
            <xm:f>AND('Cage 34'!$H$7="",TODAY()&gt;=$E$37)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E37 C37:D37</xm:sqref>
        </x14:conditionalFormatting>
        <x14:conditionalFormatting xmlns:xm="http://schemas.microsoft.com/office/excel/2006/main">
          <x14:cfRule type="expression" priority="1207" id="{A6223C1F-20D6-431B-9787-6B024EC30A38}">
            <xm:f>AND('Cage 35'!$H$7="",TODAY()&gt;=$E$38)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E38 C38:D38</xm:sqref>
        </x14:conditionalFormatting>
        <x14:conditionalFormatting xmlns:xm="http://schemas.microsoft.com/office/excel/2006/main">
          <x14:cfRule type="expression" priority="1111" id="{95BF5866-EBC8-4034-86CF-2323FDC0ED3B}">
            <xm:f>AND('Cage 37'!$H$7="",TODAY()&gt;=$E$40)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E40 C40:D40</xm:sqref>
        </x14:conditionalFormatting>
        <x14:conditionalFormatting xmlns:xm="http://schemas.microsoft.com/office/excel/2006/main">
          <x14:cfRule type="expression" priority="1541" id="{73627852-3247-452E-A8EE-4258C3AA2F13}">
            <xm:f>AND('Cage 1'!$H$19="",TODAY()&gt;=$E$41)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E41 C41:D41</xm:sqref>
        </x14:conditionalFormatting>
        <x14:conditionalFormatting xmlns:xm="http://schemas.microsoft.com/office/excel/2006/main">
          <x14:cfRule type="expression" priority="1039" id="{4C61D215-C0D8-4349-9485-5C18DB74AB0C}">
            <xm:f>AND('Cage 7'!$D$11:$I$11="",$H$10&gt;TODAY())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870" id="{C5DABE0E-1BDE-4F85-AC87-927B4E3EE058}">
            <xm:f>AND(COUNTIF('Cage 7'!$D$13:$I$13,"")&lt;6,COUNTA('Cage 7'!$D$13:$I$13)&lt;&gt;'Cage 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</xm:sqref>
        </x14:conditionalFormatting>
        <x14:conditionalFormatting xmlns:xm="http://schemas.microsoft.com/office/excel/2006/main">
          <x14:cfRule type="expression" priority="1347" id="{928F1C63-55BD-4C36-A0EF-BA62FE482759}">
            <xm:f>AND('Cage 2'!$H$19="",TODAY()&gt;=$E$42)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E42 C42:D42</xm:sqref>
        </x14:conditionalFormatting>
        <x14:conditionalFormatting xmlns:xm="http://schemas.microsoft.com/office/excel/2006/main">
          <x14:cfRule type="expression" priority="1346" id="{E7D41F5C-8CD8-4186-B459-D96381091C9D}">
            <xm:f>AND('Cage 3'!$H$19="",TODAY()&gt;=$E$43)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E43 C43:D43</xm:sqref>
        </x14:conditionalFormatting>
        <x14:conditionalFormatting xmlns:xm="http://schemas.microsoft.com/office/excel/2006/main">
          <x14:cfRule type="expression" priority="1348" id="{735C2CB3-16B8-4D85-8E49-844A677FC945}">
            <xm:f>AND('Cage 4'!$H$19="",TODAY()&gt;=$E$44)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E44 C44:D44</xm:sqref>
        </x14:conditionalFormatting>
        <x14:conditionalFormatting xmlns:xm="http://schemas.microsoft.com/office/excel/2006/main">
          <x14:cfRule type="expression" priority="1868" id="{DB431EE9-FE41-41DA-A302-0C42C406749F}">
            <xm:f>AND('Cage 5'!$H$19="",TODAY()&gt;=$E$45)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E45 C45:D45</xm:sqref>
        </x14:conditionalFormatting>
        <x14:conditionalFormatting xmlns:xm="http://schemas.microsoft.com/office/excel/2006/main">
          <x14:cfRule type="expression" priority="1343" id="{697CF9D9-FF7A-4CA0-944A-B02E4081E2D4}">
            <xm:f>AND('Cage 6'!$H$19="",TODAY()&gt;=$E$46)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E46 C46:D46</xm:sqref>
        </x14:conditionalFormatting>
        <x14:conditionalFormatting xmlns:xm="http://schemas.microsoft.com/office/excel/2006/main">
          <x14:cfRule type="expression" priority="1045" id="{3280F03D-02DD-4001-A2FF-C6A0E1178A3A}">
            <xm:f>AND('Cage 1'!$D$11:$I$11="",$H$4&gt;TODAY())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m:sqref>H4</xm:sqref>
        </x14:conditionalFormatting>
        <x14:conditionalFormatting xmlns:xm="http://schemas.microsoft.com/office/excel/2006/main">
          <x14:cfRule type="expression" priority="1044" id="{250B412C-A9D5-4AE2-A752-43A07C269D69}">
            <xm:f>AND('Cage 2'!$D$11:$I$11="",$H$5&gt;TODAY())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675" id="{DB7BC5B2-E2DC-4293-86E5-60ECFC8A161F}">
            <xm:f>AND(COUNTIF('Cage 2'!$D$13:$I$13,"")&lt;6,COUNTA('Cage 2'!$D$13:$I$13)&lt;&gt;'Cage 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</xm:sqref>
        </x14:conditionalFormatting>
        <x14:conditionalFormatting xmlns:xm="http://schemas.microsoft.com/office/excel/2006/main">
          <x14:cfRule type="expression" priority="1041" id="{BEFDD38F-46B4-4E2D-A0F3-863D645FAED0}">
            <xm:f>AND('Cage 5'!$D$11:$I$11="",$H$8&gt;TODAY())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83" id="{7BE493E3-7182-4361-9C75-49956B34F176}">
            <xm:f>AND(COUNTIF('Cage 5'!$D$13:$I$13,"")&lt;6,COUNTA('Cage 5'!$D$13:$I$13)&lt;&gt;'Cage 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</xm:sqref>
        </x14:conditionalFormatting>
        <x14:conditionalFormatting xmlns:xm="http://schemas.microsoft.com/office/excel/2006/main">
          <x14:cfRule type="expression" priority="1043" id="{B352BF3F-8B9B-42E8-8B1D-9AE08B11BE01}">
            <xm:f>AND('Cage 3'!$D$11:$I$11="",$H$6&gt;TODAY())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673" id="{A9C5F43B-EEA9-423D-8087-2B98DFBDD825}">
            <xm:f>AND(COUNTIF('Cage 3'!$D$13:$I$13,"")&lt;6,COUNTA('Cage 3'!$D$13:$I$13)&lt;&gt;'Cage 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</xm:sqref>
        </x14:conditionalFormatting>
        <x14:conditionalFormatting xmlns:xm="http://schemas.microsoft.com/office/excel/2006/main">
          <x14:cfRule type="expression" priority="1040" id="{9A101394-097E-44A7-AC48-17FDD67D29B3}">
            <xm:f>AND('Cage 6'!$D$11:$I$11="",$H$9&gt;TODAY())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85" id="{D1C26CAD-339D-4096-90B7-DF9F66B48907}">
            <xm:f>AND(COUNTIF('Cage 6'!$D$13:$I$13,"")&lt;6,COUNTA('Cage 6'!$D$13:$I$13)&lt;&gt;'Cage 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</xm:sqref>
        </x14:conditionalFormatting>
        <x14:conditionalFormatting xmlns:xm="http://schemas.microsoft.com/office/excel/2006/main">
          <x14:cfRule type="expression" priority="1042" id="{E0E17B08-761C-4902-AA99-E18724016BAD}">
            <xm:f>AND('Cage 4'!$D$11:$I$11="",$H$7&gt;TODAY())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86" id="{17C59C49-D0AB-4E37-8E69-6AF2E6C4D65D}">
            <xm:f>AND(COUNTIF('Cage 4'!$D$13:$I$13,"")&lt;6,COUNTA('Cage 4'!$D$13:$I$13)&lt;&gt;'Cage 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</xm:sqref>
        </x14:conditionalFormatting>
        <x14:conditionalFormatting xmlns:xm="http://schemas.microsoft.com/office/excel/2006/main">
          <x14:cfRule type="expression" priority="1038" id="{122ADCFC-6220-4855-B926-C0BF774670A1}">
            <xm:f>AND('Cage 8'!$D$11:$I$11="",$H$11&gt;TODAY())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8" id="{7BCC6463-1D9D-4BBC-9699-8BCDEF711F05}">
            <xm:f>AND(COUNTIF('Cage 8'!$D$13:$I$13,"")&lt;6,COUNTA('Cage 8'!$D$13:$I$13)&lt;&gt;'Cage 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</xm:sqref>
        </x14:conditionalFormatting>
        <x14:conditionalFormatting xmlns:xm="http://schemas.microsoft.com/office/excel/2006/main">
          <x14:cfRule type="expression" priority="1037" id="{2DA0E0C3-CD11-44D5-8D20-F0381A0607D1}">
            <xm:f>AND('Cage 9'!$D$11:$I$11="",$H$12&gt;TODAY())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7" id="{4E1C1CC0-4CAE-47AD-BBEA-E71358F6360D}">
            <xm:f>AND(COUNTIF('Cage 9'!$D$13:$I$13,"")&lt;6,COUNTA('Cage 9'!$D$13:$I$13)&lt;&gt;'Cage 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</xm:sqref>
        </x14:conditionalFormatting>
        <x14:conditionalFormatting xmlns:xm="http://schemas.microsoft.com/office/excel/2006/main">
          <x14:cfRule type="expression" priority="1036" id="{8473E530-49F2-4377-A35D-E55CA6F96DAA}">
            <xm:f>AND('Cage 10'!$D$11:$I$11="",$H$13&gt;TODAY())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878" id="{80D4B50D-0942-48FD-AE0E-02D7BDCA3F39}">
            <xm:f>AND(COUNTIF('Cage 10'!$D$13:$I$13,"")&lt;6,COUNTA('Cage 10'!$D$13:$I$13)&lt;&gt;'Cage 10'!$I$8)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1035" id="{83540D2C-FCA2-4B65-8D73-550146766CB9}">
            <xm:f>AND('Cage 11'!$D$11:$I$11="",$H$14&gt;TODAY())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674" id="{2128698C-E3F5-4BC2-8DB8-FF46D28FC1DB}">
            <xm:f>AND(COUNTIF('Cage 11'!$D$13:$I$13,"")&lt;6,COUNTA('Cage 11'!$D$13:$I$13)&lt;&gt;'Cage 11'!$I$8)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</xm:sqref>
        </x14:conditionalFormatting>
        <x14:conditionalFormatting xmlns:xm="http://schemas.microsoft.com/office/excel/2006/main">
          <x14:cfRule type="expression" priority="1034" id="{3F477E1A-28F7-4E87-BB80-12BF27085C0C}">
            <xm:f>AND('Cage 12'!$D$11:$I$11="",$H$15&gt;TODAY())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4" id="{42715071-8612-4F3C-B836-0D4A7DBEBAAB}">
            <xm:f>AND(COUNTIF('Cage 12'!$D$13:$I$13,"")&lt;6,COUNTA('Cage 12'!$D$13:$I$13)&lt;&gt;'Cage 12'!$I$8)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33" id="{9A6DBDB8-0654-46D3-960B-1CF9278EAAD1}">
            <xm:f>AND('Cage 13'!$D$11:$I$11="",$H$16&gt;TODAY())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3" id="{4DE44E60-AD05-4D05-B401-F07D023FFD96}">
            <xm:f>AND(COUNTIF('Cage 13'!$D$13:$I$13,"")&lt;6,COUNTA('Cage 13'!$D$13:$I$13)&lt;&gt;'Cage 13'!$I$8)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H16</xm:sqref>
        </x14:conditionalFormatting>
        <x14:conditionalFormatting xmlns:xm="http://schemas.microsoft.com/office/excel/2006/main">
          <x14:cfRule type="expression" priority="1032" id="{CA674DD7-A9AA-4556-BD8E-63F35C1E37B4}">
            <xm:f>AND('Cage 14'!$D$11:$I$11="",$H$17&gt;TODAY())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879" id="{12066E81-1709-458C-AE02-178EFCCE8336}">
            <xm:f>AND(COUNTIF('Cage 14'!$D$13:$I$13,"")&lt;6,COUNTA('Cage 14'!$D$13:$I$13)&lt;&gt;'Cage 14'!$I$8)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expression" priority="1031" id="{AAEE7963-138D-44CF-B6E9-C493EB0EFB0B}">
            <xm:f>AND('Cage 15'!$D$11:$I$11="",$H$18&gt;TODAY())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1" id="{923F19C2-A317-4B98-BA71-358B8B72D436}">
            <xm:f>AND(COUNTIF('Cage 15'!$D$13:$I$13,"")&lt;6,COUNTA('Cage 15'!$D$13:$I$13)&lt;&gt;'Cage 15'!$I$8)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1030" id="{63149287-4134-479B-A211-3D752A0013AF}">
            <xm:f>AND('Cage 16'!$D$11:$I$11="",$H$19&gt;TODAY())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0" id="{4E0F4811-149B-483C-A0F9-6A4777C46B49}">
            <xm:f>AND(COUNTIF('Cage 16'!$D$13:$I$13,"")&lt;6,COUNTA('Cage 16'!$D$13:$I$13)&lt;&gt;'Cage 16'!$I$8)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029" id="{EEC65145-3239-4ECE-8A08-582B426DF692}">
            <xm:f>AND('Cage 17'!$D$11:$I$11="",$H$20&gt;TODAY())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235" id="{946CDEDD-E080-42C2-ABD9-AC386121EA47}">
            <xm:f>AND(COUNTIF('Cage 17'!$D$13:$I$13,"")&lt;6,COUNTA('Cage 17'!$D$13:$I$13)&lt;&gt;'Cage 17'!$I$8)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expression" priority="1028" id="{5E16F3F9-AB9D-45EC-97FB-C612699E14FD}">
            <xm:f>AND('Cage 18'!$D$11:$I$11="",$H$21&gt;TODAY())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8" id="{90C6FE95-CCA2-41DF-B1A6-62C1F1705B8C}">
            <xm:f>AND(COUNTIF('Cage 18'!$D$13:$I$13,"")&lt;6,COUNTA('Cage 18'!$D$13:$I$13)&lt;&gt;'Cage 18'!$I$8)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1027" id="{906F7984-CCD9-49E1-BDFB-F20CA028516A}">
            <xm:f>AND('Cage 19'!$D$11:$I$11="",$H$22&gt;TODAY())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7" id="{2D183DF5-980E-455E-A090-1B314843E72F}">
            <xm:f>AND(COUNTIF('Cage 19'!$D$13:$I$13,"")&lt;6,COUNTA('Cage 19'!$D$13:$I$13)&lt;&gt;'Cage 19'!$I$8)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H22</xm:sqref>
        </x14:conditionalFormatting>
        <x14:conditionalFormatting xmlns:xm="http://schemas.microsoft.com/office/excel/2006/main">
          <x14:cfRule type="expression" priority="1026" id="{FE697831-7234-40B3-9F42-33AD2C78752C}">
            <xm:f>AND('Cage 20'!$D$11:$I$11="",$H$23&gt;TODAY())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6" id="{7F6CD71B-CCE9-4E95-AB25-3EBBE00A38EF}">
            <xm:f>AND(COUNTIF('Cage 20'!$D$13:$I$13,"")&lt;6,COUNTA('Cage 20'!$D$13:$I$13)&lt;&gt;'Cage 20'!$I$8)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H23</xm:sqref>
        </x14:conditionalFormatting>
        <x14:conditionalFormatting xmlns:xm="http://schemas.microsoft.com/office/excel/2006/main">
          <x14:cfRule type="expression" priority="1025" id="{0BB8E9CF-5359-4267-B70A-5CD9A4457D64}">
            <xm:f>AND('Cage 21'!$D$11:$I$11="",$H$24&gt;TODAY())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103" id="{9E0827BE-FC13-43CD-88EA-E1E7DA21FA2D}">
            <xm:f>AND(COUNTIF('Cage 21'!$D$13:$I$13,"")&lt;6,COUNTA('Cage 21'!$D$13:$I$13)&lt;&gt;'Cage 21'!$I$8)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H24</xm:sqref>
        </x14:conditionalFormatting>
        <x14:conditionalFormatting xmlns:xm="http://schemas.microsoft.com/office/excel/2006/main">
          <x14:cfRule type="expression" priority="1024" id="{96220825-191D-47B3-B394-72D3822B1B3D}">
            <xm:f>AND('Cage 22'!$D$11:$I$11="",$H$25&gt;TODAY())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4" id="{9F2E12A3-5747-4E9E-ACA4-66E153021CF3}">
            <xm:f>AND(COUNTIF('Cage 22'!$D$13:$I$13,"")&lt;6,COUNTA('Cage 22'!$D$13:$I$13)&lt;&gt;'Cage 22'!$I$8)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H25</xm:sqref>
        </x14:conditionalFormatting>
        <x14:conditionalFormatting xmlns:xm="http://schemas.microsoft.com/office/excel/2006/main">
          <x14:cfRule type="expression" priority="1023" id="{B60FBB4D-AE1B-4DF5-98A3-406867545AF3}">
            <xm:f>AND('Cage 23'!$D$11:$I$11="",$H$26&gt;TODAY())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3" id="{2A9CD3C6-2890-41D9-8C9E-C42A40EC9FE6}">
            <xm:f>AND(COUNTIF('Cage 23'!$D$13:$I$13,"")&lt;6,COUNTA('Cage 23'!$D$13:$I$13)&lt;&gt;'Cage 23'!$I$8)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H26</xm:sqref>
        </x14:conditionalFormatting>
        <x14:conditionalFormatting xmlns:xm="http://schemas.microsoft.com/office/excel/2006/main">
          <x14:cfRule type="expression" priority="1022" id="{59D7FCE1-C414-41C5-B43A-B2E2C2F2AC25}">
            <xm:f>AND('Cage 24'!$D$11:$I$11="",$H$27&gt;TODAY())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232" id="{64C2D80B-4280-4833-B620-AECE526388F3}">
            <xm:f>AND(COUNTIF('Cage 24'!$D$13:$I$13,"")&lt;6,COUNTA('Cage 24'!$D$13:$I$13)&lt;&gt;'Cage 24'!$I$8)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expression" priority="1021" id="{8D1A60B7-6E94-4B4B-A59F-14B4A66C7103}">
            <xm:f>AND('Cage 25'!$D$11:$I$11="",$H$28&gt;TODAY())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75" id="{8FABD149-EFE4-4206-BA80-B5BF9A66EE58}">
            <xm:f>AND(COUNTIF('Cage 25'!$D$13:$I$13,"")&lt;6,COUNTA('Cage 25'!$D$13:$I$13)&lt;&gt;'Cage 25'!$I$8)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expression" priority="1020" id="{EFAFA40E-E7B9-41BE-8E5D-2581D3F66E7B}">
            <xm:f>AND('Cage 26'!$D$11:$I$11="",$H$29&gt;TODAY())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60" id="{FA34B1C9-6F8A-43F5-997D-7E85FAFB36DC}">
            <xm:f>AND(COUNTIF('Cage 26'!$D$13:$I$13,"")&lt;6,COUNTA('Cage 26'!$D$13:$I$13)&lt;&gt;'Cage 26'!$I$8)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expression" priority="1019" id="{2A6FEA2D-9708-425E-9327-1D0AF59FB2D6}">
            <xm:f>AND('Cage 27'!$D$11:$I$11="",$H$30&gt;TODAY())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9" id="{1C59471B-4905-4B2E-8998-651C9DC1F5C3}">
            <xm:f>AND(COUNTIF('Cage 27'!$D$13:$I$13,"")&lt;6,COUNTA('Cage 27'!$D$13:$I$13)&lt;&gt;'Cage 27'!$I$8)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expression" priority="1018" id="{72C65F4A-D2D8-49EA-B5BD-B03DE482DB90}">
            <xm:f>AND('Cage 28'!$D$11:$I$11="",$H$31&gt;TODAY())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8" id="{2083E66D-17CD-4693-8094-415B4C32F66B}">
            <xm:f>AND(COUNTIF('Cage 28'!$D$13:$I$13,"")&lt;6,COUNTA('Cage 28'!$D$13:$I$13)&lt;&gt;'Cage 28'!$I$8)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1017" id="{4C27E0C7-2EB2-4435-A851-B2CB3793D120}">
            <xm:f>AND('Cage 29'!$D$11:$I$11="",$H$32&gt;TODAY())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7" id="{C8C2A7F3-CE68-4CE9-AA5F-1767F72D9169}">
            <xm:f>AND(COUNTIF('Cage 29'!$D$13:$I$13,"")&lt;6,COUNTA('Cage 29'!$D$13:$I$13)&lt;&gt;'Cage 29'!$I$8)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H32</xm:sqref>
        </x14:conditionalFormatting>
        <x14:conditionalFormatting xmlns:xm="http://schemas.microsoft.com/office/excel/2006/main">
          <x14:cfRule type="expression" priority="1016" id="{C0591BCD-6A49-4F10-9944-401DAE9C7326}">
            <xm:f>AND('Cage 30'!$D$11:$I$11="",$H$33&gt;TODAY())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6" id="{ED6DFE09-D12E-47D7-9876-FA53D325C89F}">
            <xm:f>AND(COUNTIF('Cage 30'!$D$13:$I$13,"")&lt;6,COUNTA('Cage 30'!$D$13:$I$13)&lt;&gt;'Cage 30'!$I$8)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expression" priority="1015" id="{621B3C48-B1C2-423E-A3E6-9B207AFC175A}">
            <xm:f>AND('Cage 31'!$D$11:$I$11="",$H$34&gt;TODAY())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5" id="{D4C50EE2-16DF-43F0-8C20-117CDAEB436D}">
            <xm:f>AND(COUNTIF('Cage 31'!$D$13:$I$13,"")&lt;6,COUNTA('Cage 31'!$D$13:$I$13)&lt;&gt;'Cage 31'!$I$8)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expression" priority="1014" id="{0241CE8A-78EC-409A-A9EE-58C866044CCA}">
            <xm:f>AND('Cage 32'!$D$11:$I$11="",$H$35&gt;TODAY())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4" id="{9990EC18-AE15-4233-A2EB-82A56D4517E4}">
            <xm:f>AND(COUNTIF('Cage 32'!$D$13:$I$13,"")&lt;6,COUNTA('Cage 32'!$D$13:$I$13)&lt;&gt;'Cage 32'!$I$8)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expression" priority="1013" id="{97C723A5-1A70-4826-81A8-EE71AA412819}">
            <xm:f>AND('Cage 33'!$D$11:$I$11="",$H$36&gt;TODAY())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217" id="{2F77BC28-CED9-43B2-A599-5BD64AB09FBC}">
            <xm:f>AND(COUNTIF('Cage 33'!$D$13:$I$13,"")&lt;6,COUNTA('Cage 33'!$D$13:$I$13)&lt;&gt;'Cage 33'!$I$8)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expression" priority="1012" id="{E2D4C3B3-7F4F-40A0-81C3-E7624F36B95F}">
            <xm:f>AND('Cage 34'!$D$11:$I$11="",$H$37&gt;TODAY())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2" id="{2F4A9AB4-367D-4518-BB98-943BF399A3B7}">
            <xm:f>AND(COUNTIF('Cage 34'!$D$13:$I$13,"")&lt;6,COUNTA('Cage 34'!$D$13:$I$13)&lt;&gt;'Cage 34'!$I$8)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expression" priority="1011" id="{4E9B6BE5-B23C-455F-AB15-20589A102720}">
            <xm:f>AND('Cage 35'!$D$11:$I$11="",$H$38&gt;TODAY())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51" id="{5D5983CC-8013-4533-BDBC-BE10E209E813}">
            <xm:f>AND(COUNTIF('Cage 35'!$D$13:$I$13,"")&lt;6,COUNTA('Cage 35'!$D$13:$I$13)&lt;&gt;'Cage 35'!$I$8)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expression" priority="1009" id="{84AE0257-26D3-4EF4-934B-98DE2374F9A3}">
            <xm:f>AND('Cage 37'!$D$11:$I$11="",$H$40&gt;TODAY())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349" id="{9A61DE9B-9F75-41C4-932B-7A4B4D39A494}">
            <xm:f>AND(COUNTIF('Cage 37'!$D$13:$I$13,"")&lt;6,COUNTA('Cage 37'!$D$13:$I$13)&lt;&gt;'Cage 37'!$I$8)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expression" priority="1046" id="{6B173269-ED32-4EC3-B151-64C916C6D26A}">
            <xm:f>AND('Cage 2'!$D$23:$I$23="",$H$42&gt;TODAY())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869" id="{A6946D58-A655-40EB-873F-48DCF3C22A45}">
            <xm:f>AND(COUNTIF('Cage 2'!$D$25:$I$25,"")&lt;6,COUNTA('Cage 2'!$D$25:$I$25)&lt;&gt;'Cage 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864" id="{B81157D9-D75F-4CDE-A3BD-2C0A75615B20}">
            <xm:f>AND(COUNTIF('Cage 3'!$D$25:$I$25,"")&lt;6,COUNTA('Cage 3'!$D$25:$I$25)&lt;&gt;'Cage 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expression" priority="1866" id="{495373E2-DCA8-4AC8-9899-3227D55AEAD9}">
            <xm:f>AND(COUNTIF('Cage 4'!$D$25:$I$25,"")&lt;6,COUNTA('Cage 4'!$D$25:$I$25)&lt;&gt;'Cage 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1865" id="{1E4EAD21-A4FE-44FF-8252-24EF0B465FF9}">
            <xm:f>AND(COUNTIF('Cage 5'!$D$25:$I$25,"")&lt;6,COUNTA('Cage 5'!$D$25:$I$25)&lt;&gt;'Cage 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expression" priority="1342" id="{8CF5CBF5-F2AF-4D94-A721-C61B2C017D92}">
            <xm:f>AND('Cage 7'!$H$19="",TODAY()&gt;=$E$47)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E47 C47:D47</xm:sqref>
        </x14:conditionalFormatting>
        <x14:conditionalFormatting xmlns:xm="http://schemas.microsoft.com/office/excel/2006/main">
          <x14:cfRule type="expression" priority="1341" id="{49653060-DC2C-4118-8D16-4D429F8554EF}">
            <xm:f>AND('Cage 8'!$H$19="",TODAY()&gt;=$E$48)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E48 C48:D48</xm:sqref>
        </x14:conditionalFormatting>
        <x14:conditionalFormatting xmlns:xm="http://schemas.microsoft.com/office/excel/2006/main">
          <x14:cfRule type="expression" priority="1752" id="{157EA9FB-AEB4-447B-816E-995638524976}">
            <xm:f>AND('Cage 9'!$H$19="",TODAY()&gt;=$E$49)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E49 C49:D49</xm:sqref>
        </x14:conditionalFormatting>
        <x14:conditionalFormatting xmlns:xm="http://schemas.microsoft.com/office/excel/2006/main">
          <x14:cfRule type="expression" priority="1338" id="{92E37FB7-C55B-4CCC-B4B9-71F7ED9E3204}">
            <xm:f>AND('Cage 11'!$H$19="",TODAY()&gt;=$E$51)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E51 C51:D51</xm:sqref>
        </x14:conditionalFormatting>
        <x14:conditionalFormatting xmlns:xm="http://schemas.microsoft.com/office/excel/2006/main">
          <x14:cfRule type="expression" priority="1540" id="{5C8D1FBA-EEB5-48DC-A997-5A27F380A9B4}">
            <xm:f>AND('Cage 12'!$H$19="",TODAY()&gt;=$E$52)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E52 C52:D52</xm:sqref>
        </x14:conditionalFormatting>
        <x14:conditionalFormatting xmlns:xm="http://schemas.microsoft.com/office/excel/2006/main">
          <x14:cfRule type="expression" priority="1336" id="{BBFC5AF5-C885-4E35-B2A5-6EB15808F47E}">
            <xm:f>AND('Cage 13'!$H$19="",TODAY()&gt;=$E$53)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E53 C53:D53</xm:sqref>
        </x14:conditionalFormatting>
        <x14:conditionalFormatting xmlns:xm="http://schemas.microsoft.com/office/excel/2006/main">
          <x14:cfRule type="expression" priority="1335" id="{5CD8EB34-F931-48C1-BF18-3699D78D93B4}">
            <xm:f>AND('Cage 14'!$H$19="",TODAY()&gt;=$E$54)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E54 C54:D54</xm:sqref>
        </x14:conditionalFormatting>
        <x14:conditionalFormatting xmlns:xm="http://schemas.microsoft.com/office/excel/2006/main">
          <x14:cfRule type="expression" priority="1565" id="{D429BDCE-02AD-4075-9A91-56F45B7392D2}">
            <xm:f>AND('Cage 15'!$H$19="",TODAY()&gt;=$E$55)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E55 C55:D55</xm:sqref>
        </x14:conditionalFormatting>
        <x14:conditionalFormatting xmlns:xm="http://schemas.microsoft.com/office/excel/2006/main">
          <x14:cfRule type="expression" priority="1333" id="{B7AB2372-F556-432D-9966-3A51B8D031F3}">
            <xm:f>AND('Cage 16'!$H$19="",TODAY()&gt;=$E$56)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E56 C56:D56</xm:sqref>
        </x14:conditionalFormatting>
        <x14:conditionalFormatting xmlns:xm="http://schemas.microsoft.com/office/excel/2006/main">
          <x14:cfRule type="expression" priority="1591" id="{46A82B83-3138-419B-894D-2BC421F789CC}">
            <xm:f>AND('Cage 17'!$H$19="",TODAY()&gt;=$E$57)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E57 C57:D57</xm:sqref>
        </x14:conditionalFormatting>
        <x14:conditionalFormatting xmlns:xm="http://schemas.microsoft.com/office/excel/2006/main">
          <x14:cfRule type="expression" priority="1331" id="{C80E8BE4-631E-4C19-93E2-E66DB7CC9D57}">
            <xm:f>AND('Cage 18'!$H$19="",TODAY()&gt;=$E$58)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E58 C58:D58</xm:sqref>
        </x14:conditionalFormatting>
        <x14:conditionalFormatting xmlns:xm="http://schemas.microsoft.com/office/excel/2006/main">
          <x14:cfRule type="expression" priority="1330" id="{5A9FD80B-C1F9-460C-9A2A-84CF59DB449A}">
            <xm:f>AND('Cage 19'!$H$19="",TODAY()&gt;=$E$59)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E59 C59:D59</xm:sqref>
        </x14:conditionalFormatting>
        <x14:conditionalFormatting xmlns:xm="http://schemas.microsoft.com/office/excel/2006/main">
          <x14:cfRule type="expression" priority="1329" id="{D454ABE8-2751-4081-AF82-5EA563FBEDB1}">
            <xm:f>AND('Cage 20'!$H$19="",TODAY()&gt;=$E$60)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E60 C60:D60</xm:sqref>
        </x14:conditionalFormatting>
        <x14:conditionalFormatting xmlns:xm="http://schemas.microsoft.com/office/excel/2006/main">
          <x14:cfRule type="expression" priority="1328" id="{77D38C51-4F50-4E0A-81A1-18DEC751E6FC}">
            <xm:f>AND('Cage 21'!$H$19="",TODAY()&gt;=$E$61)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E61 C61:D61</xm:sqref>
        </x14:conditionalFormatting>
        <x14:conditionalFormatting xmlns:xm="http://schemas.microsoft.com/office/excel/2006/main">
          <x14:cfRule type="expression" priority="1327" id="{E51F807F-38CA-4277-80EC-57DFE3C466E7}">
            <xm:f>AND('Cage 22'!$H$19="",TODAY()&gt;=$E$62)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E62 C62:D62</xm:sqref>
        </x14:conditionalFormatting>
        <x14:conditionalFormatting xmlns:xm="http://schemas.microsoft.com/office/excel/2006/main">
          <x14:cfRule type="expression" priority="1326" id="{DB8A69BC-2FCF-4F6F-8435-5AAAC721AED3}">
            <xm:f>AND('Cage 23'!$H$19="",TODAY()&gt;=$E$63)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E63 C63:D63</xm:sqref>
        </x14:conditionalFormatting>
        <x14:conditionalFormatting xmlns:xm="http://schemas.microsoft.com/office/excel/2006/main">
          <x14:cfRule type="expression" priority="1325" id="{41F21FAB-110F-47C6-B8D0-AB1333D0167C}">
            <xm:f>AND('Cage 24'!$H$19="",TODAY()&gt;=$E$64)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E64 C64:D64</xm:sqref>
        </x14:conditionalFormatting>
        <x14:conditionalFormatting xmlns:xm="http://schemas.microsoft.com/office/excel/2006/main">
          <x14:cfRule type="expression" priority="1324" id="{406FDDFD-EDA3-42C0-BFBC-DBEE15D77CDD}">
            <xm:f>AND('Cage 25'!$H$19="",TODAY()&gt;=$E$65)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E65 C65:D65</xm:sqref>
        </x14:conditionalFormatting>
        <x14:conditionalFormatting xmlns:xm="http://schemas.microsoft.com/office/excel/2006/main">
          <x14:cfRule type="expression" priority="1323" id="{BD5D1502-5495-4524-BDE5-FE369799A8E7}">
            <xm:f>AND('Cage 26'!$H$19="",TODAY()&gt;=$E$66)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E66 C66:D66</xm:sqref>
        </x14:conditionalFormatting>
        <x14:conditionalFormatting xmlns:xm="http://schemas.microsoft.com/office/excel/2006/main">
          <x14:cfRule type="expression" priority="1322" id="{67094D94-7E53-41BA-86A2-F2D87C38B01A}">
            <xm:f>AND('Cage 27'!$H$19="",TODAY()&gt;=$E$67)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E67 C67:D67</xm:sqref>
        </x14:conditionalFormatting>
        <x14:conditionalFormatting xmlns:xm="http://schemas.microsoft.com/office/excel/2006/main">
          <x14:cfRule type="expression" priority="1539" id="{E2C2B974-0360-4412-BF95-CAA529D067A6}">
            <xm:f>AND('Cage 28'!$H$19="",TODAY()&gt;=$E$68)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E68 C68:D68</xm:sqref>
        </x14:conditionalFormatting>
        <x14:conditionalFormatting xmlns:xm="http://schemas.microsoft.com/office/excel/2006/main">
          <x14:cfRule type="expression" priority="1320" id="{E51D9AF2-47D4-42CC-92B3-03280F0B1C8B}">
            <xm:f>AND('Cage 29'!$H$19="",TODAY()&gt;=$E$69)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E69 C69:D69</xm:sqref>
        </x14:conditionalFormatting>
        <x14:conditionalFormatting xmlns:xm="http://schemas.microsoft.com/office/excel/2006/main">
          <x14:cfRule type="expression" priority="1319" id="{3684F9BF-F432-4146-BFA8-C8769884C65F}">
            <xm:f>AND('Cage 30'!$H$19="",TODAY()&gt;=$E$70)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E70 C70:D70</xm:sqref>
        </x14:conditionalFormatting>
        <x14:conditionalFormatting xmlns:xm="http://schemas.microsoft.com/office/excel/2006/main">
          <x14:cfRule type="expression" priority="1318" id="{8F3AEE4B-CADB-4DD4-80E4-E6219C9ADE5A}">
            <xm:f>AND('Cage 31'!$H$19="",TODAY()&gt;=$E$71)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E71 C71:D71</xm:sqref>
        </x14:conditionalFormatting>
        <x14:conditionalFormatting xmlns:xm="http://schemas.microsoft.com/office/excel/2006/main">
          <x14:cfRule type="expression" priority="1317" id="{3D28F858-669F-4216-B5EE-4CC538A026FC}">
            <xm:f>AND('Cage 32'!$H$19="",TODAY()&gt;=$E$72)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E72 C72:D72</xm:sqref>
        </x14:conditionalFormatting>
        <x14:conditionalFormatting xmlns:xm="http://schemas.microsoft.com/office/excel/2006/main">
          <x14:cfRule type="expression" priority="1316" id="{26DE7476-ED59-4C1E-B236-A1C69EAB7AB2}">
            <xm:f>AND('Cage 33'!$H$19="",TODAY()&gt;=$E$73)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E73 C73:D73</xm:sqref>
        </x14:conditionalFormatting>
        <x14:conditionalFormatting xmlns:xm="http://schemas.microsoft.com/office/excel/2006/main">
          <x14:cfRule type="expression" priority="1315" id="{414B45A7-40D1-459E-8111-7E032C175F79}">
            <xm:f>AND('Cage 34'!$H$19="",TODAY()&gt;=$E$74)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E74 C74:D74</xm:sqref>
        </x14:conditionalFormatting>
        <x14:conditionalFormatting xmlns:xm="http://schemas.microsoft.com/office/excel/2006/main">
          <x14:cfRule type="expression" priority="1314" id="{6B8BB913-A67E-4842-B6EF-09B2CD7C0572}">
            <xm:f>AND('Cage 35'!$H$19="",TODAY()&gt;=$E$75)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E75 C75:D75</xm:sqref>
        </x14:conditionalFormatting>
        <x14:conditionalFormatting xmlns:xm="http://schemas.microsoft.com/office/excel/2006/main">
          <x14:cfRule type="expression" priority="1321" id="{7496DFE7-5F46-433A-AA35-705139BD90EC}">
            <xm:f>AND('Cage 36'!$H$19="",TODAY()&gt;=$E$76)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E76 C76:D76</xm:sqref>
        </x14:conditionalFormatting>
        <x14:conditionalFormatting xmlns:xm="http://schemas.microsoft.com/office/excel/2006/main">
          <x14:cfRule type="expression" priority="1312" id="{EE1DF6CD-3996-4319-85C6-8CA994344771}">
            <xm:f>AND('Cage 37'!$H$19="",TODAY()&gt;=$E$77)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E77 C77:D77</xm:sqref>
        </x14:conditionalFormatting>
        <x14:conditionalFormatting xmlns:xm="http://schemas.microsoft.com/office/excel/2006/main">
          <x14:cfRule type="expression" priority="1292" id="{C3AF454A-6C37-4613-AF8E-DFCB2A6B02B0}">
            <xm:f>AND('Cage 1'!$P$7="",TODAY()&gt;=$E$78)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E78 C78:D78</xm:sqref>
        </x14:conditionalFormatting>
        <x14:conditionalFormatting xmlns:xm="http://schemas.microsoft.com/office/excel/2006/main">
          <x14:cfRule type="expression" priority="1199" id="{B00B5CB3-01F0-4F05-B043-025071A71FB4}">
            <xm:f>AND('Cage 2'!$P$7="",TODAY()&gt;=$E$79)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E79 C79:D79</xm:sqref>
        </x14:conditionalFormatting>
        <x14:conditionalFormatting xmlns:xm="http://schemas.microsoft.com/office/excel/2006/main">
          <x14:cfRule type="expression" priority="1007" id="{1E15CBB3-98BE-4E55-B561-DAFBCF72CC87}">
            <xm:f>AND('Cage 3'!$P$7="",TODAY()&gt;=$E$80)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E80 C80:D80</xm:sqref>
        </x14:conditionalFormatting>
        <x14:conditionalFormatting xmlns:xm="http://schemas.microsoft.com/office/excel/2006/main">
          <x14:cfRule type="expression" priority="1535" id="{B4B64A8C-8AB3-46BE-B9C6-BD8981DCA16D}">
            <xm:f>AND('Cage 4'!$P$7="",TODAY()&gt;=$E$81)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E81 C81:D81</xm:sqref>
        </x14:conditionalFormatting>
        <x14:conditionalFormatting xmlns:xm="http://schemas.microsoft.com/office/excel/2006/main">
          <x14:cfRule type="expression" priority="1306" id="{706B4FF8-DB25-4806-BDCC-88C57AA8E3E6}">
            <xm:f>AND('Cage 5'!$P$7="",TODAY()&gt;=$E$82)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E82 C82:D82</xm:sqref>
        </x14:conditionalFormatting>
        <x14:conditionalFormatting xmlns:xm="http://schemas.microsoft.com/office/excel/2006/main">
          <x14:cfRule type="expression" priority="1533" id="{FC6470EF-ACA5-4E46-95B8-3678A58FB9BA}">
            <xm:f>AND('Cage 6'!$P$7="",TODAY()&gt;=$E$83)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E83 C83:D83</xm:sqref>
        </x14:conditionalFormatting>
        <x14:conditionalFormatting xmlns:xm="http://schemas.microsoft.com/office/excel/2006/main">
          <x14:cfRule type="expression" priority="1532" id="{1E3C6D41-E2E6-4AFF-945C-777BB81D82B4}">
            <xm:f>AND('Cage 7'!$P$7="",TODAY()&gt;=$E$84)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E84 C84:D84</xm:sqref>
        </x14:conditionalFormatting>
        <x14:conditionalFormatting xmlns:xm="http://schemas.microsoft.com/office/excel/2006/main">
          <x14:cfRule type="expression" priority="1303" id="{8C2B068C-10B2-4CEB-90FC-8B4629FD6CD3}">
            <xm:f>AND('Cage 8'!$P$7="",TODAY()&gt;=$E$85)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E85 C85:D85</xm:sqref>
        </x14:conditionalFormatting>
        <x14:conditionalFormatting xmlns:xm="http://schemas.microsoft.com/office/excel/2006/main">
          <x14:cfRule type="expression" priority="1302" id="{3D8C6DE2-ECE0-4DBF-B2A6-C1D1E8CC9487}">
            <xm:f>AND('Cage 9'!$P$7="",TODAY()&gt;=$E$86)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E86 C86:D86</xm:sqref>
        </x14:conditionalFormatting>
        <x14:conditionalFormatting xmlns:xm="http://schemas.microsoft.com/office/excel/2006/main">
          <x14:cfRule type="expression" priority="1300" id="{B345C1EF-D000-440E-A674-D98BE576E101}">
            <xm:f>AND('Cage 11'!$P$7="",TODAY()&gt;=$E$88)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E88 C88:D88</xm:sqref>
        </x14:conditionalFormatting>
        <x14:conditionalFormatting xmlns:xm="http://schemas.microsoft.com/office/excel/2006/main">
          <x14:cfRule type="expression" priority="997" id="{CEAB9267-8C9B-4BCC-B954-87B954A804B4}">
            <xm:f>AND('Cage 12'!$P$7="",TODAY()&gt;=$E$89)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E89 C89:D89</xm:sqref>
        </x14:conditionalFormatting>
        <x14:conditionalFormatting xmlns:xm="http://schemas.microsoft.com/office/excel/2006/main">
          <x14:cfRule type="expression" priority="1298" id="{10C0887E-87EB-4403-87CA-A64E817D2A85}">
            <xm:f>AND('Cage 13'!$P$7="",TODAY()&gt;=$E$90)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E90 C90:D90</xm:sqref>
        </x14:conditionalFormatting>
        <x14:conditionalFormatting xmlns:xm="http://schemas.microsoft.com/office/excel/2006/main">
          <x14:cfRule type="expression" priority="1297" id="{2368543A-3141-4E32-A0FB-12A5DCA5A28E}">
            <xm:f>AND('Cage 14'!$P$7="",TODAY()&gt;=$E$91)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E91 C91:D91</xm:sqref>
        </x14:conditionalFormatting>
        <x14:conditionalFormatting xmlns:xm="http://schemas.microsoft.com/office/excel/2006/main">
          <x14:cfRule type="expression" priority="1296" id="{E9AE306D-4628-4768-AA62-7E3CF77B7C9B}">
            <xm:f>AND('Cage 15'!$P$7="",TODAY()&gt;=$E$92)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E92 C92:D92</xm:sqref>
        </x14:conditionalFormatting>
        <x14:conditionalFormatting xmlns:xm="http://schemas.microsoft.com/office/excel/2006/main">
          <x14:cfRule type="expression" priority="1295" id="{82F3E2D3-0600-47F9-81D1-0CA86F211EB2}">
            <xm:f>AND('Cage 16'!$P$7="",TODAY()&gt;=$E$93)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E93 C93:D93</xm:sqref>
        </x14:conditionalFormatting>
        <x14:conditionalFormatting xmlns:xm="http://schemas.microsoft.com/office/excel/2006/main">
          <x14:cfRule type="expression" priority="1294" id="{CF8D96E9-5762-4DA9-BA91-5592456545C7}">
            <xm:f>AND('Cage 17'!$P$7="",TODAY()&gt;=$E$94)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E94 C94:D94</xm:sqref>
        </x14:conditionalFormatting>
        <x14:conditionalFormatting xmlns:xm="http://schemas.microsoft.com/office/excel/2006/main">
          <x14:cfRule type="expression" priority="1293" id="{348E02AE-BE31-4068-ADF9-155C4820B955}">
            <xm:f>AND('Cage 18'!$P$7="",TODAY()&gt;=$E$95)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E95 C95:D95</xm:sqref>
        </x14:conditionalFormatting>
        <x14:conditionalFormatting xmlns:xm="http://schemas.microsoft.com/office/excel/2006/main">
          <x14:cfRule type="expression" priority="1477" id="{1AF8135D-A30B-4422-BA90-908371912BA3}">
            <xm:f>AND('Cage 19'!$P$7="",TODAY()&gt;=$E$96)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E96 C96:D96</xm:sqref>
        </x14:conditionalFormatting>
        <x14:conditionalFormatting xmlns:xm="http://schemas.microsoft.com/office/excel/2006/main">
          <x14:cfRule type="expression" priority="1519" id="{56CE6F84-7732-4570-A238-AAF4A60D7714}">
            <xm:f>AND('Cage 20'!$P$7="",TODAY()&gt;=$E$97)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E97 C97:D97</xm:sqref>
        </x14:conditionalFormatting>
        <x14:conditionalFormatting xmlns:xm="http://schemas.microsoft.com/office/excel/2006/main">
          <x14:cfRule type="expression" priority="1290" id="{2F6A68A2-1922-4516-99F7-69B621F76942}">
            <xm:f>AND('Cage 21'!$P$7="",TODAY()&gt;=$E$98)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E98 C98:D98</xm:sqref>
        </x14:conditionalFormatting>
        <x14:conditionalFormatting xmlns:xm="http://schemas.microsoft.com/office/excel/2006/main">
          <x14:cfRule type="expression" priority="1289" id="{AE96D8D3-495B-4C4A-9846-E28EDAF4C141}">
            <xm:f>AND('Cage 22'!$P$7="",TODAY()&gt;=$E$99)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E99 C99:D99</xm:sqref>
        </x14:conditionalFormatting>
        <x14:conditionalFormatting xmlns:xm="http://schemas.microsoft.com/office/excel/2006/main">
          <x14:cfRule type="expression" priority="1288" id="{2A2EF662-FB82-42AF-B9D0-E60ED856C0B5}">
            <xm:f>AND('Cage 23'!$P$7="",TODAY()&gt;=$E$100)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E100 C100:D100</xm:sqref>
        </x14:conditionalFormatting>
        <x14:conditionalFormatting xmlns:xm="http://schemas.microsoft.com/office/excel/2006/main">
          <x14:cfRule type="expression" priority="1287" id="{14AC6FC1-DB88-4652-8D2B-6F8F3AD60B2E}">
            <xm:f>AND('Cage 24'!$P$7="",TODAY()&gt;=$E$101)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E101 C101:D101</xm:sqref>
        </x14:conditionalFormatting>
        <x14:conditionalFormatting xmlns:xm="http://schemas.microsoft.com/office/excel/2006/main">
          <x14:cfRule type="expression" priority="1514" id="{58D1905B-40A1-4E2D-AF4D-FFF9A8A3DEB2}">
            <xm:f>AND('Cage 25'!$P$7="",TODAY()&gt;=$E$102)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E102 C102:D102</xm:sqref>
        </x14:conditionalFormatting>
        <x14:conditionalFormatting xmlns:xm="http://schemas.microsoft.com/office/excel/2006/main">
          <x14:cfRule type="expression" priority="1285" id="{8EA5F1EA-8EE2-4484-89EE-9961CC92D05E}">
            <xm:f>AND('Cage 26'!$P$7="",TODAY()&gt;=$E$103)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E103 C103:D103</xm:sqref>
        </x14:conditionalFormatting>
        <x14:conditionalFormatting xmlns:xm="http://schemas.microsoft.com/office/excel/2006/main">
          <x14:cfRule type="expression" priority="1800" id="{49A3A21D-E92B-41CB-B422-E5171B13483E}">
            <xm:f>AND('Cage 27'!$P$7="",TODAY()&gt;=$E$104)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E104 C104:D104</xm:sqref>
        </x14:conditionalFormatting>
        <x14:conditionalFormatting xmlns:xm="http://schemas.microsoft.com/office/excel/2006/main">
          <x14:cfRule type="expression" priority="1283" id="{272303CF-639B-4D67-B5B7-C8680335635A}">
            <xm:f>AND('Cage 28'!$P$7="",TODAY()&gt;=$E$105)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E105 C105:D105</xm:sqref>
        </x14:conditionalFormatting>
        <x14:conditionalFormatting xmlns:xm="http://schemas.microsoft.com/office/excel/2006/main">
          <x14:cfRule type="expression" priority="1282" id="{7C17C110-1B51-4BA7-8F0E-BE04A19CA3E1}">
            <xm:f>AND('Cage 29'!$P$7="",TODAY()&gt;=$E$106)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E106 C106:D106</xm:sqref>
        </x14:conditionalFormatting>
        <x14:conditionalFormatting xmlns:xm="http://schemas.microsoft.com/office/excel/2006/main">
          <x14:cfRule type="expression" priority="1281" id="{846BEF89-941C-4628-9168-D8210EA4D07F}">
            <xm:f>AND('Cage 30'!$P$7="",TODAY()&gt;=$E$107)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E107 C107:D107</xm:sqref>
        </x14:conditionalFormatting>
        <x14:conditionalFormatting xmlns:xm="http://schemas.microsoft.com/office/excel/2006/main">
          <x14:cfRule type="expression" priority="1280" id="{CB5A12DC-F405-4610-9669-8818C1123B22}">
            <xm:f>AND('Cage 31'!$P$7="",TODAY()&gt;=$E$108)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E108 C108:D108</xm:sqref>
        </x14:conditionalFormatting>
        <x14:conditionalFormatting xmlns:xm="http://schemas.microsoft.com/office/excel/2006/main">
          <x14:cfRule type="expression" priority="1279" id="{9B58D375-C905-4F5A-A5AC-4122B8D84363}">
            <xm:f>AND('Cage 32'!$P$7="",TODAY()&gt;=$E$109)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E109 C109:D109</xm:sqref>
        </x14:conditionalFormatting>
        <x14:conditionalFormatting xmlns:xm="http://schemas.microsoft.com/office/excel/2006/main">
          <x14:cfRule type="expression" priority="1278" id="{CB6E9BE0-3BEC-4B46-9180-C096D69E5707}">
            <xm:f>AND('Cage 33'!$P$7="",TODAY()&gt;=$E$110)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E110 C110:D110</xm:sqref>
        </x14:conditionalFormatting>
        <x14:conditionalFormatting xmlns:xm="http://schemas.microsoft.com/office/excel/2006/main">
          <x14:cfRule type="expression" priority="1277" id="{13D7A351-B36C-4893-A30F-96CDF4760F3C}">
            <xm:f>AND('Cage 34'!$P$7="",TODAY()&gt;=$E$111)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E111 C111:D111</xm:sqref>
        </x14:conditionalFormatting>
        <x14:conditionalFormatting xmlns:xm="http://schemas.microsoft.com/office/excel/2006/main">
          <x14:cfRule type="expression" priority="1276" id="{0EC52EA1-8295-40F9-A642-5338272949B7}">
            <xm:f>AND('Cage 35'!$P$7="",TODAY()&gt;=$E$112)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E112 C112:D112</xm:sqref>
        </x14:conditionalFormatting>
        <x14:conditionalFormatting xmlns:xm="http://schemas.microsoft.com/office/excel/2006/main">
          <x14:cfRule type="expression" priority="1275" id="{55E13E54-4A18-4ADC-890D-8FA8587BAAE6}">
            <xm:f>AND('Cage 36'!$P$7="",TODAY()&gt;=$E$113)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E113 C113:D113</xm:sqref>
        </x14:conditionalFormatting>
        <x14:conditionalFormatting xmlns:xm="http://schemas.microsoft.com/office/excel/2006/main">
          <x14:cfRule type="expression" priority="1274" id="{BB362F64-5427-4FDB-91C2-F2517424699B}">
            <xm:f>AND('Cage 37'!$P$7="",TODAY()&gt;=$E$114)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E114 C114:D114</xm:sqref>
        </x14:conditionalFormatting>
        <x14:conditionalFormatting xmlns:xm="http://schemas.microsoft.com/office/excel/2006/main">
          <x14:cfRule type="expression" priority="1273" id="{E7447E0E-C28F-4B52-88E6-6474BA3E7D05}">
            <xm:f>AND('Cage 1'!$P$19="",TODAY()&gt;=$E$115)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E115 C115:D115</xm:sqref>
        </x14:conditionalFormatting>
        <x14:conditionalFormatting xmlns:xm="http://schemas.microsoft.com/office/excel/2006/main">
          <x14:cfRule type="expression" priority="1272" id="{420B2957-E4DE-4208-B26F-A525E14990FC}">
            <xm:f>AND('Cage 2'!$P$19="",TODAY()&gt;=$E$116)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E116 C116:D116</xm:sqref>
        </x14:conditionalFormatting>
        <x14:conditionalFormatting xmlns:xm="http://schemas.microsoft.com/office/excel/2006/main">
          <x14:cfRule type="expression" priority="1271" id="{7B26914C-4036-464B-9EEB-4219D221F52D}">
            <xm:f>AND('Cage 3'!$P$19="",TODAY()&gt;=$E$117)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E117 C117:D117</xm:sqref>
        </x14:conditionalFormatting>
        <x14:conditionalFormatting xmlns:xm="http://schemas.microsoft.com/office/excel/2006/main">
          <x14:cfRule type="expression" priority="1270" id="{093CF36C-60A5-4BDF-A47D-6500243A9E17}">
            <xm:f>AND('Cage 4'!$P$19="",TODAY()&gt;=$E$118)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E118 C118:D118</xm:sqref>
        </x14:conditionalFormatting>
        <x14:conditionalFormatting xmlns:xm="http://schemas.microsoft.com/office/excel/2006/main">
          <x14:cfRule type="expression" priority="1269" id="{17AFE224-7936-427A-B721-ED095695859C}">
            <xm:f>AND('Cage 5'!$P$19="",TODAY()&gt;=$E$119)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E119 C119:D119</xm:sqref>
        </x14:conditionalFormatting>
        <x14:conditionalFormatting xmlns:xm="http://schemas.microsoft.com/office/excel/2006/main">
          <x14:cfRule type="expression" priority="1464" id="{A0689509-4316-45FF-9C9D-226B3A016C45}">
            <xm:f>AND('Cage 6'!$P$19="",TODAY()&gt;=$E$120)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E120 C120:D120</xm:sqref>
        </x14:conditionalFormatting>
        <x14:conditionalFormatting xmlns:xm="http://schemas.microsoft.com/office/excel/2006/main">
          <x14:cfRule type="expression" priority="1462" id="{AAE3E0AC-07D8-4C12-965E-A98D6BE8E5F2}">
            <xm:f>AND('Cage 7'!$P$19="",TODAY()&gt;=$E$121)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E121 C121:D121</xm:sqref>
        </x14:conditionalFormatting>
        <x14:conditionalFormatting xmlns:xm="http://schemas.microsoft.com/office/excel/2006/main">
          <x14:cfRule type="expression" priority="1458" id="{EBCC9A89-A210-4D28-AE1F-549D0AB6E810}">
            <xm:f>AND('Cage 8'!$P$19="",TODAY()&gt;=$E$122)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E122 C122:D122</xm:sqref>
        </x14:conditionalFormatting>
        <x14:conditionalFormatting xmlns:xm="http://schemas.microsoft.com/office/excel/2006/main">
          <x14:cfRule type="expression" priority="1457" id="{47B6C4A0-6780-483B-9316-36D0D85AAC1D}">
            <xm:f>AND('Cage 9'!$P$19="",TODAY()&gt;=$E$123)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E123 C123:D123</xm:sqref>
        </x14:conditionalFormatting>
        <x14:conditionalFormatting xmlns:xm="http://schemas.microsoft.com/office/excel/2006/main">
          <x14:cfRule type="expression" priority="1455" id="{70861CB9-BCEA-48AC-8497-1980EEF0A640}">
            <xm:f>AND('Cage 11'!$P$19="",TODAY()&gt;=$E$125)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E125 C125:D125</xm:sqref>
        </x14:conditionalFormatting>
        <x14:conditionalFormatting xmlns:xm="http://schemas.microsoft.com/office/excel/2006/main">
          <x14:cfRule type="expression" priority="1262" id="{84CF3048-6329-4C6C-9CCE-D1A88C21E1BC}">
            <xm:f>AND('Cage 12'!$P$19="",TODAY()&gt;=$E$126)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E126 C126:D126</xm:sqref>
        </x14:conditionalFormatting>
        <x14:conditionalFormatting xmlns:xm="http://schemas.microsoft.com/office/excel/2006/main">
          <x14:cfRule type="expression" priority="1453" id="{1AF889B4-5CF2-4233-82B4-7F678F29D81C}">
            <xm:f>AND('Cage 13'!$P$19="",TODAY()&gt;=$E$127)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E127 C127:D127</xm:sqref>
        </x14:conditionalFormatting>
        <x14:conditionalFormatting xmlns:xm="http://schemas.microsoft.com/office/excel/2006/main">
          <x14:cfRule type="expression" priority="1452" id="{3611F61F-0C90-4D22-844B-9A0E9D0317FF}">
            <xm:f>AND('Cage 14'!$P$19="",TODAY()&gt;=$E$128)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E128 C128:D128</xm:sqref>
        </x14:conditionalFormatting>
        <x14:conditionalFormatting xmlns:xm="http://schemas.microsoft.com/office/excel/2006/main">
          <x14:cfRule type="expression" priority="1451" id="{6E2720BB-D3C9-4941-8A17-A5D2983CC08B}">
            <xm:f>AND('Cage 15'!$P$19="",TODAY()&gt;=$E$129)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E129 C129:D129</xm:sqref>
        </x14:conditionalFormatting>
        <x14:conditionalFormatting xmlns:xm="http://schemas.microsoft.com/office/excel/2006/main">
          <x14:cfRule type="expression" priority="1450" id="{3289256B-8469-45B2-873A-726E0E91A1B3}">
            <xm:f>AND('Cage 16'!$P$19="",TODAY()&gt;=$E$130)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E130 C130:D130</xm:sqref>
        </x14:conditionalFormatting>
        <x14:conditionalFormatting xmlns:xm="http://schemas.microsoft.com/office/excel/2006/main">
          <x14:cfRule type="expression" priority="1257" id="{CF2D40BB-42E4-495F-BA09-291CE4EBE28F}">
            <xm:f>AND('Cage 17'!$P$19="",TODAY()&gt;=$E$131)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E131 C131:D131</xm:sqref>
        </x14:conditionalFormatting>
        <x14:conditionalFormatting xmlns:xm="http://schemas.microsoft.com/office/excel/2006/main">
          <x14:cfRule type="expression" priority="1256" id="{97B23790-7EDA-4DE4-B443-4C6EDB0B9789}">
            <xm:f>AND('Cage 18'!$P$19="",TODAY()&gt;=$E$132)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E132 C132:D132</xm:sqref>
        </x14:conditionalFormatting>
        <x14:conditionalFormatting xmlns:xm="http://schemas.microsoft.com/office/excel/2006/main">
          <x14:cfRule type="expression" priority="1959" id="{C94F0E52-238A-4120-9596-2A3EAB4D4E1B}">
            <xm:f>AND('Cage 19'!$P$19="",TODAY()&gt;=$E$133)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E133 C133:D133</xm:sqref>
        </x14:conditionalFormatting>
        <x14:conditionalFormatting xmlns:xm="http://schemas.microsoft.com/office/excel/2006/main">
          <x14:cfRule type="expression" priority="1254" id="{076B6CAF-8EA0-4DFF-8B97-37D9E7F3C8A7}">
            <xm:f>AND('Cage 20'!$P$19="",TODAY()&gt;=$E$134)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E134 C134:D134</xm:sqref>
        </x14:conditionalFormatting>
        <x14:conditionalFormatting xmlns:xm="http://schemas.microsoft.com/office/excel/2006/main">
          <x14:cfRule type="expression" priority="1253" id="{971A40F6-A471-4F41-A823-7B028EDFABFF}">
            <xm:f>AND('Cage 21'!$P$19="",TODAY()&gt;=$E$135)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E135 C135:D135</xm:sqref>
        </x14:conditionalFormatting>
        <x14:conditionalFormatting xmlns:xm="http://schemas.microsoft.com/office/excel/2006/main">
          <x14:cfRule type="expression" priority="1252" id="{0D2AE65B-C57F-4CBA-B769-EE4B28069AAB}">
            <xm:f>AND('Cage 22'!$P$19="",TODAY()&gt;=$E$136)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E136 C136:D136</xm:sqref>
        </x14:conditionalFormatting>
        <x14:conditionalFormatting xmlns:xm="http://schemas.microsoft.com/office/excel/2006/main">
          <x14:cfRule type="expression" priority="1251" id="{5CCD4D03-B447-40D3-8EFA-ABA6BCD093A2}">
            <xm:f>AND('Cage 23'!$P$19="",TODAY()&gt;=$E$137)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E137 C137:D137</xm:sqref>
        </x14:conditionalFormatting>
        <x14:conditionalFormatting xmlns:xm="http://schemas.microsoft.com/office/excel/2006/main">
          <x14:cfRule type="expression" priority="1250" id="{80BC3719-3CD2-468F-B71A-EC39A52639DE}">
            <xm:f>AND('Cage 24'!$P$19="",TODAY()&gt;=$E$138)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E138 C138:D138</xm:sqref>
        </x14:conditionalFormatting>
        <x14:conditionalFormatting xmlns:xm="http://schemas.microsoft.com/office/excel/2006/main">
          <x14:cfRule type="expression" priority="1249" id="{8B940661-0CE7-44C9-8645-10C68478E694}">
            <xm:f>AND('Cage 25'!$P$19="",TODAY()&gt;=E$139)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E139 C139:D139</xm:sqref>
        </x14:conditionalFormatting>
        <x14:conditionalFormatting xmlns:xm="http://schemas.microsoft.com/office/excel/2006/main">
          <x14:cfRule type="expression" priority="1248" id="{CE4512BE-1E5E-4156-ADB7-410D05EAA1CB}">
            <xm:f>AND('Cage 26'!$P$19="",TODAY()&gt;=$E$140)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E140 C140:D140</xm:sqref>
        </x14:conditionalFormatting>
        <x14:conditionalFormatting xmlns:xm="http://schemas.microsoft.com/office/excel/2006/main">
          <x14:cfRule type="expression" priority="1247" id="{AF263A13-EB7D-489C-836F-ADB16199DF90}">
            <xm:f>AND('Cage 27'!$P$19="",TODAY()&gt;=$E$141)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E141 C141:D141</xm:sqref>
        </x14:conditionalFormatting>
        <x14:conditionalFormatting xmlns:xm="http://schemas.microsoft.com/office/excel/2006/main">
          <x14:cfRule type="expression" priority="1246" id="{A67E758A-D5BF-4DFF-BC80-93E6F3D6C9B4}">
            <xm:f>AND('Cage 28'!$P$19="",TODAY()&gt;=$E$142)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E142 C142:D142</xm:sqref>
        </x14:conditionalFormatting>
        <x14:conditionalFormatting xmlns:xm="http://schemas.microsoft.com/office/excel/2006/main">
          <x14:cfRule type="expression" priority="1245" id="{825817C1-229C-4684-954B-13D4AE0ED121}">
            <xm:f>AND('Cage 29'!$P$19="",TODAY()&gt;=$E$143)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E143 C143:D143</xm:sqref>
        </x14:conditionalFormatting>
        <x14:conditionalFormatting xmlns:xm="http://schemas.microsoft.com/office/excel/2006/main">
          <x14:cfRule type="expression" priority="1244" id="{4D037D5B-40C4-4C5E-9482-4B408D404D7C}">
            <xm:f>AND('Cage 30'!$P$19="",TODAY()&gt;=$E$144)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E144 C144:D144</xm:sqref>
        </x14:conditionalFormatting>
        <x14:conditionalFormatting xmlns:xm="http://schemas.microsoft.com/office/excel/2006/main">
          <x14:cfRule type="expression" priority="1759" id="{BCFC99DD-C89E-4420-8A6D-6164F17F75A6}">
            <xm:f>AND('Cage 31'!$P$19="",TODAY()&gt;=$E$145)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E145 C145:D145</xm:sqref>
        </x14:conditionalFormatting>
        <x14:conditionalFormatting xmlns:xm="http://schemas.microsoft.com/office/excel/2006/main">
          <x14:cfRule type="expression" priority="1432" id="{AC54D15F-AA6E-4E0C-A9B4-DEAFAF46BFA7}">
            <xm:f>AND('Cage 32'!$P$19="",TODAY()&gt;=$E$146)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E146 C146:D146</xm:sqref>
        </x14:conditionalFormatting>
        <x14:conditionalFormatting xmlns:xm="http://schemas.microsoft.com/office/excel/2006/main">
          <x14:cfRule type="expression" priority="1448" id="{2DDD8A25-3BD7-4B51-97B2-D4DC041B5555}">
            <xm:f>AND('Cage 33'!$P$19="",TODAY()&gt;=$E$147)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E147 C147:D147</xm:sqref>
        </x14:conditionalFormatting>
        <x14:conditionalFormatting xmlns:xm="http://schemas.microsoft.com/office/excel/2006/main">
          <x14:cfRule type="expression" priority="1449" id="{3DD9744C-0E9A-4EF9-B472-434FA5408BFB}">
            <xm:f>AND('Cage 34'!$P$19="",TODAY()&gt;=$E$148)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E148 C148:D148</xm:sqref>
        </x14:conditionalFormatting>
        <x14:conditionalFormatting xmlns:xm="http://schemas.microsoft.com/office/excel/2006/main">
          <x14:cfRule type="expression" priority="1239" id="{A69FAA32-E249-4ADD-B3F1-E010CC1378C1}">
            <xm:f>AND('Cage 35'!$P$19="",TODAY()&gt;=$E$149)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E149 C149:D149</xm:sqref>
        </x14:conditionalFormatting>
        <x14:conditionalFormatting xmlns:xm="http://schemas.microsoft.com/office/excel/2006/main">
          <x14:cfRule type="expression" priority="1238" id="{58F9A890-1603-4FB6-8EAC-13BF9CAAD56F}">
            <xm:f>AND('Cage 36'!$P$19="",TODAY()&gt;=$E$150)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E150 C150:D150</xm:sqref>
        </x14:conditionalFormatting>
        <x14:conditionalFormatting xmlns:xm="http://schemas.microsoft.com/office/excel/2006/main">
          <x14:cfRule type="expression" priority="1237" id="{908C6C94-60FD-4254-A1E1-7EC263077A9A}">
            <xm:f>AND('Cage 37'!$P$19="",TODAY()&gt;=$E$151)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E151 C151:D151</xm:sqref>
        </x14:conditionalFormatting>
        <x14:conditionalFormatting xmlns:xm="http://schemas.microsoft.com/office/excel/2006/main">
          <x14:cfRule type="expression" priority="1600" id="{90C34ED8-7CE1-4A79-B77C-751AFE5F2303}">
            <xm:f>AND('Cage 6'!$D$23:$I$23="",$H$46&gt;TODAY())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358" id="{73F263C3-0CC3-43BB-82FF-4411693D0A7E}">
            <xm:f>AND(COUNTIF('Cage 6'!$D$25:$I$25,"")&lt;6,COUNTA('Cage 6'!$D$25:$I$25)&lt;&gt;'Cage 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expression" priority="1599" id="{3FBE7AB3-62BF-47BB-A3BF-812C728049B8}">
            <xm:f>AND('Cage 7'!$D$23:$I$23="",$H$47&gt;TODAY())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357" id="{AFF786EB-7222-4FA4-9F56-5C288D0C74DB}">
            <xm:f>AND(COUNTIF('Cage 7'!$D$25:$I$25,"")&lt;6,COUNTA('Cage 7'!$D$25:$I$25)&lt;&gt;'Cage 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expression" priority="1579" id="{314CF08F-4DFD-492D-85E8-CDFFD32514B1}">
            <xm:f>AND('Cage 8'!$D$23:$I$23="",$H$48&gt;TODAY())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356" id="{76AC1C9F-E28A-4E0B-8871-2D4268CF7D23}">
            <xm:f>AND(COUNTIF('Cage 8'!$D$25:$I$25,"")&lt;6,COUNTA('Cage 8'!$D$25:$I$25)&lt;&gt;'Cage 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H48</xm:sqref>
        </x14:conditionalFormatting>
        <x14:conditionalFormatting xmlns:xm="http://schemas.microsoft.com/office/excel/2006/main">
          <x14:cfRule type="expression" priority="1337" id="{115B37C7-AECC-46AE-A295-E0F0EF3EB80D}">
            <xm:f>AND('Cage 9'!$D$23:$I$23="",$H$49&gt;TODAY())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355" id="{97B05B58-7B84-40A6-A425-664F172A137F}">
            <xm:f>AND(COUNTIF('Cage 9'!$D$25:$I$25,"")&lt;6,COUNTA('Cage 9'!$D$25:$I$25)&lt;&gt;'Cage 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H49</xm:sqref>
        </x14:conditionalFormatting>
        <x14:conditionalFormatting xmlns:xm="http://schemas.microsoft.com/office/excel/2006/main">
          <x14:cfRule type="expression" priority="1569" id="{9A33DE3F-59B9-4510-9B8A-9146FD5E1F2B}">
            <xm:f>AND('Cage 11'!$D$23:$I$23="",$H$51&gt;TODAY())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8" id="{A42C1E5D-C667-4CF2-B282-BB2B53DD00B9}">
            <xm:f>AND(COUNTIF('Cage 11'!$D$25:$I$25,"")&lt;6,COUNTA('Cage 11'!$D$25:$I$25)&lt;&gt;'Cage 11'!$I$20)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1568" id="{BCA9FCCC-AC96-4F21-9444-57D2C738574A}">
            <xm:f>AND('Cage 12'!$D$23:$I$23="",$H$52&gt;TODAY())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7" id="{EE887A7C-A697-47EF-9BCD-13F10DAA82A8}">
            <xm:f>AND(COUNTIF('Cage 12'!$D$25:$I$25,"")&lt;6,COUNTA('Cage 12'!$D$25:$I$25)&lt;&gt;'Cage 12'!$I$20)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H52</xm:sqref>
        </x14:conditionalFormatting>
        <x14:conditionalFormatting xmlns:xm="http://schemas.microsoft.com/office/excel/2006/main">
          <x14:cfRule type="expression" priority="1567" id="{D72DA4CA-E9D9-49E0-A4DE-7EEC6790FD82}">
            <xm:f>AND('Cage 13'!$D$23:$I$23="",$H$53&gt;TODAY())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6" id="{258176F4-54A8-41BB-A29C-EE372C0C9399}">
            <xm:f>AND(COUNTIF('Cage 13'!$D$25:$I$25,"")&lt;6,COUNTA('Cage 13'!$D$25:$I$25)&lt;&gt;'Cage 13'!$I$20)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expression" priority="1566" id="{626C8EE1-315C-472E-8464-70980AB69614}">
            <xm:f>AND('Cage 14'!$D$23:$I$23="",$H$54&gt;TODAY())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5" id="{ED0B906E-3ABC-4553-8A71-DC97E1A28975}">
            <xm:f>AND(COUNTIF('Cage 14'!$D$25:$I$25,"")&lt;6,COUNTA('Cage 14'!$D$25:$I$25)&lt;&gt;'Cage 14'!$I$20)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H54</xm:sqref>
        </x14:conditionalFormatting>
        <x14:conditionalFormatting xmlns:xm="http://schemas.microsoft.com/office/excel/2006/main">
          <x14:cfRule type="expression" priority="2060" id="{62F65EB6-0100-48BB-AFE1-609A4F2EA3D3}">
            <xm:f>AND('Cage 15'!$D$23:$I$23="",$H$55&gt;TODAY())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m:sqref>H55</xm:sqref>
        </x14:conditionalFormatting>
        <x14:conditionalFormatting xmlns:xm="http://schemas.microsoft.com/office/excel/2006/main">
          <x14:cfRule type="expression" priority="1564" id="{D8370E2D-7882-484D-BFA3-B8F82D28689D}">
            <xm:f>AND('Cage 16'!$D$23:$I$23="",$H$56&gt;TODAY())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2062" id="{E2ADAB74-B8E2-43F6-8801-63425C53801D}">
            <xm:f>AND(COUNTIF('Cage 16'!$D$25:$I$25,"")&lt;6,COUNTA('Cage 16'!$D$25:$I$25)&lt;&gt;'Cage 16'!$I$20)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H56</xm:sqref>
        </x14:conditionalFormatting>
        <x14:conditionalFormatting xmlns:xm="http://schemas.microsoft.com/office/excel/2006/main">
          <x14:cfRule type="expression" priority="1563" id="{921B9EBB-976F-42BD-B6B1-F96CF34E59DB}">
            <xm:f>AND('Cage 17'!$D$23:$I$23="",$H$57&gt;TODAY())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1562" id="{0E3A1F3A-18EE-4932-AF33-0A0807733DD0}">
            <xm:f>AND('Cage 18'!$D$23:$I$23="",$H$58&gt;TODAY())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3" id="{B4DDE3BE-F835-4969-9306-494890331F62}">
            <xm:f>AND(COUNTIF('Cage 18'!$D$25:$I$25,"")&lt;6,COUNTA('Cage 18'!$D$25:$I$25)&lt;&gt;'Cage 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H58</xm:sqref>
        </x14:conditionalFormatting>
        <x14:conditionalFormatting xmlns:xm="http://schemas.microsoft.com/office/excel/2006/main">
          <x14:cfRule type="expression" priority="1561" id="{BB2B9C04-4DBB-40C9-85AB-B436F7C886B3}">
            <xm:f>AND('Cage 19'!$D$23:$I$23="",$H$59&gt;TODAY())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90" id="{9DBF4C51-00FF-44A1-814D-9DA6CAA36A04}">
            <xm:f>AND(COUNTIF('Cage 19'!$D$25:$I$25,"")&lt;6,COUNTA('Cage 19'!$D$25:$I$25)&lt;&gt;'Cage 19'!$I$20)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expression" priority="1560" id="{BC8B96E5-A851-4B1F-898F-F53B6341011B}">
            <xm:f>AND('Cage 20'!$D$23:$I$23="",$H$60&gt;TODAY())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9" id="{CC3083CF-63F7-4BF7-AECC-1C58F2650D9F}">
            <xm:f>AND(COUNTIF('Cage 20'!$D$25:$I$25,"")&lt;6,COUNTA('Cage 20'!$D$25:$I$25)&lt;&gt;'Cage 20'!$I$20)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H60</xm:sqref>
        </x14:conditionalFormatting>
        <x14:conditionalFormatting xmlns:xm="http://schemas.microsoft.com/office/excel/2006/main">
          <x14:cfRule type="expression" priority="1559" id="{8184B184-8635-4BF7-A75A-695D6738A48A}">
            <xm:f>AND('Cage 21'!$D$23:$I$23="",$H$61&gt;TODAY())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8" id="{3B0E5D65-5EA7-452B-8C7D-1A8D50A01F88}">
            <xm:f>AND(COUNTIF('Cage 21'!$D$25:$I$25,"")&lt;6,COUNTA('Cage 21'!$D$25:$I$25)&lt;&gt;'Cage 21'!$I$20)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H61</xm:sqref>
        </x14:conditionalFormatting>
        <x14:conditionalFormatting xmlns:xm="http://schemas.microsoft.com/office/excel/2006/main">
          <x14:cfRule type="expression" priority="1558" id="{D9B98666-1866-40C1-81A3-DAB603055B54}">
            <xm:f>AND('Cage 22'!$D$23:$I$23="",$H$62&gt;TODAY())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7" id="{BCAB2411-C943-4EB0-823D-68EC22D8F932}">
            <xm:f>AND(COUNTIF('Cage 22'!$D$25:$I$25,"")&lt;6,COUNTA('Cage 22'!$D$25:$I$25)&lt;&gt;'Cage 22'!$I$20)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H62</xm:sqref>
        </x14:conditionalFormatting>
        <x14:conditionalFormatting xmlns:xm="http://schemas.microsoft.com/office/excel/2006/main">
          <x14:cfRule type="expression" priority="1557" id="{BEFCE5A2-20A8-4853-9685-69C3E832CB34}">
            <xm:f>AND('Cage 23'!$D$23:$I$23="",$H$63&gt;TODAY())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867" id="{9687BC9B-478F-4B9D-9184-E45C6138EE81}">
            <xm:f>AND(COUNTIF('Cage 23'!$D$25:$I$25,"")&lt;6,COUNTA('Cage 23'!$D$25:$I$25)&lt;&gt;'Cage 23'!$I$20)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H63</xm:sqref>
        </x14:conditionalFormatting>
        <x14:conditionalFormatting xmlns:xm="http://schemas.microsoft.com/office/excel/2006/main">
          <x14:cfRule type="expression" priority="1585" id="{2BE6CE67-1056-47D7-A6DD-C22DEEBAB44D}">
            <xm:f>AND('Cage 24'!$D$23:$I$23="",$H$64&gt;TODAY())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738" id="{6F39D3F1-F709-4B23-81EA-A3D4E8FA19FB}">
            <xm:f>AND(COUNTIF('Cage 24'!$D$25:$I$25,"")&lt;6,COUNTA('Cage 24'!$D$25:$I$25)&lt;&gt;'Cage 24'!$I$20)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H64</xm:sqref>
        </x14:conditionalFormatting>
        <x14:conditionalFormatting xmlns:xm="http://schemas.microsoft.com/office/excel/2006/main">
          <x14:cfRule type="expression" priority="1555" id="{DD5342F0-C3E4-4BDD-A7EC-8AE1CB82441C}">
            <xm:f>AND('Cage 25'!$D$23:$I$23="",$H$65&gt;TODAY())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4" id="{2CF0B2DF-3879-4CC4-A162-097853190BCD}">
            <xm:f>AND(COUNTIF('Cage 25'!$D$25:$I$25,"")&lt;6,COUNTA('Cage 25'!$D$25:$I$25)&lt;&gt;'Cage 25'!$I$20)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H65</xm:sqref>
        </x14:conditionalFormatting>
        <x14:conditionalFormatting xmlns:xm="http://schemas.microsoft.com/office/excel/2006/main">
          <x14:cfRule type="expression" priority="1554" id="{66B23577-D869-488E-9FB1-728652825642}">
            <xm:f>AND('Cage 26'!$D$23:$I$23="",$H$66&gt;TODAY())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3" id="{A4E35754-730E-4502-A30A-50BFC344F7D5}">
            <xm:f>AND(COUNTIF('Cage 26'!$D$25:$I$25,"")&lt;6,COUNTA('Cage 26'!$D$25:$I$25)&lt;&gt;'Cage 26'!$I$20)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H66</xm:sqref>
        </x14:conditionalFormatting>
        <x14:conditionalFormatting xmlns:xm="http://schemas.microsoft.com/office/excel/2006/main">
          <x14:cfRule type="expression" priority="1553" id="{815A11BF-39C0-48E4-8F86-266A3B53674E}">
            <xm:f>AND('Cage 27'!$D$23:$I$23="",$H$67&gt;TODAY())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2" id="{741A8D5F-77A9-4C28-935D-B6A17815F251}">
            <xm:f>AND(COUNTIF('Cage 27'!$D$25:$I$25,"")&lt;6,COUNTA('Cage 27'!$D$25:$I$25)&lt;&gt;'Cage 27'!$I$20)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H67</xm:sqref>
        </x14:conditionalFormatting>
        <x14:conditionalFormatting xmlns:xm="http://schemas.microsoft.com/office/excel/2006/main">
          <x14:cfRule type="expression" priority="1552" id="{0717A814-12C8-472F-92BA-B4A5FBD219EF}">
            <xm:f>AND('Cage 28'!$D$23:$I$23="",$H$68&gt;TODAY())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1" id="{394F3CF5-2227-456D-A8E9-416D93E23C70}">
            <xm:f>AND(COUNTIF('Cage 28'!$D$25:$I$25,"")&lt;6,COUNTA('Cage 28'!$D$25:$I$25)&lt;&gt;'Cage 28'!$I$20)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H68</xm:sqref>
        </x14:conditionalFormatting>
        <x14:conditionalFormatting xmlns:xm="http://schemas.microsoft.com/office/excel/2006/main">
          <x14:cfRule type="expression" priority="1551" id="{7539C4F6-0D72-4A9C-8901-1DC20FCEAAB5}">
            <xm:f>AND('Cage 29'!$D$23:$I$23="",$H$69&gt;TODAY())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80" id="{8222D0EA-70D0-4852-8B89-DF0F2C84C31D}">
            <xm:f>AND(COUNTIF('Cage 29'!$D$25:$I$25,"")&lt;6,COUNTA('Cage 29'!$D$25:$I$25)&lt;&gt;'Cage 29'!$I$20)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H69</xm:sqref>
        </x14:conditionalFormatting>
        <x14:conditionalFormatting xmlns:xm="http://schemas.microsoft.com/office/excel/2006/main">
          <x14:cfRule type="expression" priority="1550" id="{7731AD13-CA60-47F8-97FB-4DF739ADBF78}">
            <xm:f>AND('Cage 30'!$D$23:$I$23="",$H$70&gt;TODAY())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602" id="{E0A501BC-D1DB-4F62-9C8F-AC0185E7E23E}">
            <xm:f>AND(COUNTIF('Cage 30'!$D$25:$I$25,"")&lt;6,COUNTA('Cage 30'!$D$25:$I$25)&lt;&gt;'Cage 30'!$I$20)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1549" id="{803DDE57-5E27-4856-985F-F15AF9EA2425}">
            <xm:f>AND('Cage 31'!$D$23:$I$23="",$H$71&gt;TODAY())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736" id="{FCC1780C-0694-4E43-A5EC-27137C5B2647}">
            <xm:f>AND(COUNTIF('Cage 31'!$D$25:$I$25,"")&lt;6,COUNTA('Cage 31'!$D$25:$I$25)&lt;&gt;'Cage 31'!$I$20)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H71</xm:sqref>
        </x14:conditionalFormatting>
        <x14:conditionalFormatting xmlns:xm="http://schemas.microsoft.com/office/excel/2006/main">
          <x14:cfRule type="expression" priority="1548" id="{BBE0126B-51EC-44A8-AC35-23362BA428FC}">
            <xm:f>AND('Cage 32'!$D$23:$I$23="",$H$72&gt;TODAY())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601" id="{8C4357A3-C55C-445A-9149-9EA4EA3C4161}">
            <xm:f>AND(COUNTIF('Cage 32'!$D$25:$I$25,"")&lt;6,COUNTA('Cage 32'!$D$25:$I$25)&lt;&gt;'Cage 32'!$I$20)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H72</xm:sqref>
        </x14:conditionalFormatting>
        <x14:conditionalFormatting xmlns:xm="http://schemas.microsoft.com/office/excel/2006/main">
          <x14:cfRule type="expression" priority="1547" id="{24585167-74FF-44B6-8A3F-BF5584DAA781}">
            <xm:f>AND('Cage 33'!$D$23:$I$23="",$H$73&gt;TODAY())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76" id="{0B58BC4C-B2CD-4761-9712-E2E24A3CBFCF}">
            <xm:f>AND(COUNTIF('Cage 33'!$D$25:$I$25,"")&lt;6,COUNTA('Cage 33'!$D$25:$I$25)&lt;&gt;'Cage 33'!$I$20)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H73</xm:sqref>
        </x14:conditionalFormatting>
        <x14:conditionalFormatting xmlns:xm="http://schemas.microsoft.com/office/excel/2006/main">
          <x14:cfRule type="expression" priority="1546" id="{FCB1884B-8DFA-4A47-B8E9-8B342E90FCFD}">
            <xm:f>AND('Cage 34'!$D$23:$I$23="",$H$74&gt;TODAY())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75" id="{25C16E90-670C-4DC9-9B80-082F10B9F126}">
            <xm:f>AND(COUNTIF('Cage 34'!$D$25:$I$25,"")&lt;6,COUNTA('Cage 34'!$D$25:$I$25)&lt;&gt;'Cage 34'!$I$20)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H74</xm:sqref>
        </x14:conditionalFormatting>
        <x14:conditionalFormatting xmlns:xm="http://schemas.microsoft.com/office/excel/2006/main">
          <x14:cfRule type="expression" priority="1545" id="{80A3C34C-B50E-424B-B7EB-D9DBF7B00455}">
            <xm:f>AND('Cage 35'!$D$23:$I$23="",$H$75&gt;TODAY())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74" id="{DC7CE3A1-5C84-4A07-926B-E6350E805873}">
            <xm:f>AND(COUNTIF('Cage 35'!$D$25:$I$25,"")&lt;6,COUNTA('Cage 35'!$D$25:$I$25)&lt;&gt;'Cage 35'!$I$20)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H75</xm:sqref>
        </x14:conditionalFormatting>
        <x14:conditionalFormatting xmlns:xm="http://schemas.microsoft.com/office/excel/2006/main">
          <x14:cfRule type="expression" priority="1544" id="{662F275C-27A3-40E8-97A6-297AB20101B6}">
            <xm:f>AND('Cage 36'!$D$23:$I$23="",$H$76&gt;TODAY())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73" id="{A4FC59B7-162A-4F22-89ED-46D07B7CE67F}">
            <xm:f>AND(COUNTIF('Cage 36'!$D$25:$I$25,"")&lt;6,COUNTA('Cage 36'!$D$25:$I$25)&lt;&gt;'Cage 36'!$I$20)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H76</xm:sqref>
        </x14:conditionalFormatting>
        <x14:conditionalFormatting xmlns:xm="http://schemas.microsoft.com/office/excel/2006/main">
          <x14:cfRule type="expression" priority="1543" id="{527BFDFB-0BFB-4A75-A99C-A467C9D74E05}">
            <xm:f>AND('Cage 37'!$D$23:$I$23="",$H$77&gt;TODAY())</xm:f>
            <x14:dxf>
              <font>
                <b/>
                <i val="0"/>
                <color theme="1"/>
              </font>
              <fill>
                <patternFill>
                  <bgColor rgb="FFFFFFCC"/>
                </patternFill>
              </fill>
            </x14:dxf>
          </x14:cfRule>
          <x14:cfRule type="expression" priority="1572" id="{B3975E78-62A2-4304-A500-C1D44724D894}">
            <xm:f>AND(COUNTIF('Cage 37'!$D$25:$I$25,"")&lt;6,COUNTA('Cage 37'!$D$25:$I$25)&lt;&gt;'Cage 37'!$I$20)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H77</xm:sqref>
        </x14:conditionalFormatting>
        <x14:conditionalFormatting xmlns:xm="http://schemas.microsoft.com/office/excel/2006/main">
          <x14:cfRule type="expression" priority="707" id="{BC9A37CB-3C73-4884-8AC9-6F5A499EB1FE}">
            <xm:f>AND('Cage 4'!$L$11:$Q$11="",$H$81&gt;TODAY())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307" id="{42B37CC5-2E72-4C50-AF34-084D39A6C161}">
            <xm:f>AND(COUNTIF('Cage 4'!$L$13:$Q$13,"")&lt;6,COUNTA('Cage 4'!$L$13:$Q$13)&lt;&gt;'Cage 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H81</xm:sqref>
        </x14:conditionalFormatting>
        <x14:conditionalFormatting xmlns:xm="http://schemas.microsoft.com/office/excel/2006/main">
          <x14:cfRule type="expression" priority="706" id="{9598E6CD-8CF6-4851-9C5B-530551261F6C}">
            <xm:f>AND('Cage 5'!$L$11:$Q$11="",$H$82&gt;TODAY())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34" id="{4DE77985-D4EE-449C-A5B9-145BCE0C6EF2}">
            <xm:f>AND(COUNTIF('Cage 5'!$L$13:$Q$13,"")&lt;6,COUNTA('Cage 5'!$L$13:$Q$13)&lt;&gt;'Cage 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H82</xm:sqref>
        </x14:conditionalFormatting>
        <x14:conditionalFormatting xmlns:xm="http://schemas.microsoft.com/office/excel/2006/main">
          <x14:cfRule type="expression" priority="127" id="{53831C84-9F26-4E7B-85E7-8E273AC90DE4}">
            <xm:f>AND('Cage 6'!$L$11:$Q$11="",$H$83&gt;TODAY())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705" id="{FD4B92F2-6753-4EFC-B613-16CDAE26279F}">
            <xm:f>AND(COUNTIF('Cage 6'!$L$13:$Q$13,"")&lt;6,COUNTA('Cage 6'!$L$13:$Q$13)&lt;&gt;'Cage 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128" id="{83884150-1699-4C30-8D71-9816A3C36DA2}">
            <xm:f>AND('Cage 7'!$L$11:$Q$11="",$H$84&gt;TODAY())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304" id="{CE7BCD91-C4FA-4AF8-98D9-04CBD729FF79}">
            <xm:f>AND(COUNTIF('Cage 7'!$L$13:$Q$13,"")&lt;6,COUNTA('Cage 7'!$L$13:$Q$13)&lt;&gt;'Cage 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H84</xm:sqref>
        </x14:conditionalFormatting>
        <x14:conditionalFormatting xmlns:xm="http://schemas.microsoft.com/office/excel/2006/main">
          <x14:cfRule type="expression" priority="703" id="{BAC52909-448C-4B85-B994-B835F863E4D3}">
            <xm:f>AND('Cage 8'!$L$11:$Q$11="",$H$85&gt;TODAY())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31" id="{FB441E91-2E52-4294-B753-53873C274DF4}">
            <xm:f>AND(COUNTIF('Cage 8'!$L$13:$Q$13,"")&lt;6,COUNTA('Cage 8'!$L$13:$Q$13)&lt;&gt;'Cage 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701" id="{A2382727-292D-4649-9E02-555F5762FF2D}">
            <xm:f>AND('Cage 10'!$L$11:$Q$11="",$H$87&gt;TODAY())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m:sqref>H87</xm:sqref>
        </x14:conditionalFormatting>
        <x14:conditionalFormatting xmlns:xm="http://schemas.microsoft.com/office/excel/2006/main">
          <x14:cfRule type="expression" priority="700" id="{23D9BB3E-F302-4EE1-8BB2-C74789670741}">
            <xm:f>AND('Cage 11'!$L$11:$Q$11="",$H$88&gt;TODAY())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8" id="{63BC02D2-69FE-47D7-BBB9-61C3BB8ED7C4}">
            <xm:f>AND(COUNTIF('Cage 11'!$L$13:$Q$13,"")&lt;6,COUNTA('Cage 11'!$L$13:$Q$13)&lt;&gt;'Cage 11'!$Q$8)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H88</xm:sqref>
        </x14:conditionalFormatting>
        <x14:conditionalFormatting xmlns:xm="http://schemas.microsoft.com/office/excel/2006/main">
          <x14:cfRule type="expression" priority="699" id="{7F11D528-0DC8-413F-BE4D-3811B6E11FA6}">
            <xm:f>AND('Cage 12'!$L$11:$Q$11="",$H$89&gt;TODAY())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99" id="{9B94422E-6D93-49B1-97C6-91E9523F605E}">
            <xm:f>AND(COUNTIF('Cage 12'!$L$13:$Q$13,"")&lt;6,COUNTA('Cage 12'!$L$13:$Q$13)&lt;&gt;'Cage 12'!$Q$8)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H89</xm:sqref>
        </x14:conditionalFormatting>
        <x14:conditionalFormatting xmlns:xm="http://schemas.microsoft.com/office/excel/2006/main">
          <x14:cfRule type="expression" priority="698" id="{B5E83634-5EF9-4FFC-B421-556BB68AE947}">
            <xm:f>AND('Cage 13'!$L$11:$Q$11="",$H$90&gt;TODAY())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6" id="{C2CE2A5F-5F83-4582-A3CE-DB66EF729215}">
            <xm:f>AND(COUNTIF('Cage 13'!$L$13:$Q$13,"")&lt;6,COUNTA('Cage 13'!$L$13:$Q$13)&lt;&gt;'Cage 13'!$Q$8)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H90</xm:sqref>
        </x14:conditionalFormatting>
        <x14:conditionalFormatting xmlns:xm="http://schemas.microsoft.com/office/excel/2006/main">
          <x14:cfRule type="expression" priority="697" id="{443CD1F5-7F99-41F7-9F4B-3BF3A13F705B}">
            <xm:f>AND('Cage 14'!$L$11:$Q$11="",$H$91&gt;TODAY())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5" id="{880CC4BA-2941-4710-910F-094C65D8BF2D}">
            <xm:f>AND(COUNTIF('Cage 14'!$L$13:$Q$13,"")&lt;6,COUNTA('Cage 14'!$L$13:$Q$13)&lt;&gt;'Cage 14'!$Q$8)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H91</xm:sqref>
        </x14:conditionalFormatting>
        <x14:conditionalFormatting xmlns:xm="http://schemas.microsoft.com/office/excel/2006/main">
          <x14:cfRule type="expression" priority="696" id="{BF05B012-791E-46C2-862D-639E5E2F4EC9}">
            <xm:f>AND('Cage 15'!$L$11:$Q$11="",$H$92&gt;TODAY())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4" id="{B847BA42-C7D1-44EF-B46E-6DEDF699DE69}">
            <xm:f>AND(COUNTIF('Cage 15'!$L$13:$Q$13,"")&lt;6,COUNTA('Cage 15'!$L$13:$Q$13)&lt;&gt;'Cage 15'!$Q$8)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H92</xm:sqref>
        </x14:conditionalFormatting>
        <x14:conditionalFormatting xmlns:xm="http://schemas.microsoft.com/office/excel/2006/main">
          <x14:cfRule type="expression" priority="695" id="{6EE16D08-C1CC-4B40-89CE-A12F5F8BF56A}">
            <xm:f>AND('Cage 16'!$L$11:$Q$11="",$H$93&gt;TODAY())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3" id="{DAA63F4A-3636-43B5-8ED4-1A6A8F1D0016}">
            <xm:f>AND(COUNTIF('Cage 16'!$L$13:$Q$13,"")&lt;6,COUNTA('Cage 16'!$L$13:$Q$13)&lt;&gt;'Cage 16'!$Q$8)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H93</xm:sqref>
        </x14:conditionalFormatting>
        <x14:conditionalFormatting xmlns:xm="http://schemas.microsoft.com/office/excel/2006/main">
          <x14:cfRule type="expression" priority="694" id="{7C8B635F-F5BB-49D1-AB55-7E0BD50BF530}">
            <xm:f>AND('Cage 17'!$L$11:$Q$11="",$H$94&gt;TODAY())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2" id="{C3E0F923-F9F1-434C-A7E3-9E722C2C49CE}">
            <xm:f>AND(COUNTIF('Cage 17'!$L$13:$Q$13,"")&lt;6,COUNTA('Cage 17'!$L$13:$Q$13)&lt;&gt;'Cage 17'!$Q$8)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H94</xm:sqref>
        </x14:conditionalFormatting>
        <x14:conditionalFormatting xmlns:xm="http://schemas.microsoft.com/office/excel/2006/main">
          <x14:cfRule type="expression" priority="693" id="{C59E7942-DAC6-4ED3-8158-D20B46F0F9BF}">
            <xm:f>AND('Cage 18'!$L$11:$Q$11="",$H$95&gt;TODAY())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1" id="{10D05BF0-1915-4125-903F-9A83BC08AD21}">
            <xm:f>AND(COUNTIF('Cage 18'!$L$13:$Q$13,"")&lt;6,COUNTA('Cage 18'!$L$13:$Q$13)&lt;&gt;'Cage 18'!$Q$8)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H95</xm:sqref>
        </x14:conditionalFormatting>
        <x14:conditionalFormatting xmlns:xm="http://schemas.microsoft.com/office/excel/2006/main">
          <x14:cfRule type="expression" priority="692" id="{F6DE218F-BBCF-4602-AA0D-154D76F7CDFA}">
            <xm:f>AND('Cage 19'!$L$11:$Q$11="",$H$96&gt;TODAY())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20" id="{0D9CBD63-8C3A-4EBD-9FB2-BEB7B004A9AD}">
            <xm:f>AND(COUNTIF('Cage 19'!$L$13:$Q$13,"")&lt;6,COUNTA('Cage 19'!$L$13:$Q$13)&lt;&gt;'Cage 19'!$Q$8)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690" id="{0726B236-CA40-4B2E-A809-BE1953402D92}">
            <xm:f>AND('Cage 21'!$L$11:$Q$11="",$H$98&gt;TODAY())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8" id="{21C23FD1-19D9-4FEF-A694-4B3121C39FBD}">
            <xm:f>AND(COUNTIF('Cage 21'!$L$13:$Q$13,"")&lt;6,COUNTA('Cage 21'!$L$13:$Q$13)&lt;&gt;'Cage 21'!$Q$8)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H98</xm:sqref>
        </x14:conditionalFormatting>
        <x14:conditionalFormatting xmlns:xm="http://schemas.microsoft.com/office/excel/2006/main">
          <x14:cfRule type="expression" priority="689" id="{9EDBC3AE-6929-4B2B-B04D-81F574816E1E}">
            <xm:f>AND('Cage 22'!$L$11:$Q$11="",$H$99&gt;TODAY())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7" id="{4CC51C27-ABD2-4E0A-9926-1DB4F92640BD}">
            <xm:f>AND(COUNTIF('Cage 22'!$L$13:$Q$13,"")&lt;6,COUNTA('Cage 22'!$L$13:$Q$13)&lt;&gt;'Cage 22'!$Q$8)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H99</xm:sqref>
        </x14:conditionalFormatting>
        <x14:conditionalFormatting xmlns:xm="http://schemas.microsoft.com/office/excel/2006/main">
          <x14:cfRule type="expression" priority="688" id="{DB894757-8703-493C-8A9A-05F5B3A45D38}">
            <xm:f>AND('Cage 23'!$L$11:$Q$11="",$H$100&gt;TODAY())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6" id="{81985CA9-9783-4D7D-BA03-6390BA5BAD25}">
            <xm:f>AND(COUNTIF('Cage 23'!$L$13:$Q$13,"")&lt;6,COUNTA('Cage 23'!$L$13:$Q$13)&lt;&gt;'Cage 23'!$Q$8)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H100</xm:sqref>
        </x14:conditionalFormatting>
        <x14:conditionalFormatting xmlns:xm="http://schemas.microsoft.com/office/excel/2006/main">
          <x14:cfRule type="expression" priority="687" id="{A32B2EBA-CC1F-496C-AC11-FF7FCC39DACB}">
            <xm:f>AND('Cage 24'!$L$11:$Q$11="",$H$101&gt;TODAY())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5" id="{F0CCC29F-7285-47D5-B2BC-DC23BF479D6C}">
            <xm:f>AND(COUNTIF('Cage 24'!$L$13:$Q$13,"")&lt;6,COUNTA('Cage 24'!$L$13:$Q$13)&lt;&gt;'Cage 24'!$Q$8)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H101</xm:sqref>
        </x14:conditionalFormatting>
        <x14:conditionalFormatting xmlns:xm="http://schemas.microsoft.com/office/excel/2006/main">
          <x14:cfRule type="expression" priority="686" id="{CC37CEEB-513A-48F8-91E7-60C166E2970F}">
            <xm:f>AND('Cage 25'!$L$11:$Q$11="",$H$102&gt;TODAY())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86" id="{AE642458-34FF-4A62-B4CB-A8882BE8BD96}">
            <xm:f>AND(COUNTIF('Cage 25'!$L$13:$Q$13,"")&lt;6,COUNTA('Cage 25'!$L$13:$Q$13)&lt;&gt;'Cage 25'!$Q$8)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H102</xm:sqref>
        </x14:conditionalFormatting>
        <x14:conditionalFormatting xmlns:xm="http://schemas.microsoft.com/office/excel/2006/main">
          <x14:cfRule type="expression" priority="685" id="{589E220D-550F-49F1-92AE-694D4E5CA886}">
            <xm:f>AND('Cage 26'!$L$11:$Q$11="",$H$103&gt;TODAY())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3" id="{EE3A4A51-D283-4F73-9667-0656AD288B9D}">
            <xm:f>AND(COUNTIF('Cage 26'!$L$13:$Q$13,"")&lt;6,COUNTA('Cage 26'!$L$13:$Q$13)&lt;&gt;'Cage 26'!$Q$8)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H103</xm:sqref>
        </x14:conditionalFormatting>
        <x14:conditionalFormatting xmlns:xm="http://schemas.microsoft.com/office/excel/2006/main">
          <x14:cfRule type="expression" priority="684" id="{EDF76B7B-3A7B-4311-A3C7-776CCE336F92}">
            <xm:f>AND('Cage 27'!$L$11:$Q$11="",$H$104&gt;TODAY())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84" id="{B0B0EBAF-7CE2-4E53-9024-33F8C2D7FA97}">
            <xm:f>AND(COUNTIF('Cage 27'!$L$13:$Q$13,"")&lt;6,COUNTA('Cage 27'!$L$13:$Q$13)&lt;&gt;'Cage 27'!$Q$8)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H104</xm:sqref>
        </x14:conditionalFormatting>
        <x14:conditionalFormatting xmlns:xm="http://schemas.microsoft.com/office/excel/2006/main">
          <x14:cfRule type="expression" priority="683" id="{4E2C5931-03B2-443F-99D4-9CD97A5FF127}">
            <xm:f>AND('Cage 28'!$L$11:$Q$11="",$H$105&gt;TODAY())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1" id="{6B11323A-0379-4D26-A4A4-2100D41A91F4}">
            <xm:f>AND(COUNTIF('Cage 28'!$L$13:$Q$13,"")&lt;6,COUNTA('Cage 28'!$L$13:$Q$13)&lt;&gt;'Cage 28'!$Q$8)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H105</xm:sqref>
        </x14:conditionalFormatting>
        <x14:conditionalFormatting xmlns:xm="http://schemas.microsoft.com/office/excel/2006/main">
          <x14:cfRule type="expression" priority="682" id="{3605FC44-0AB8-4E9E-9BD6-A2CAE5B8BA7A}">
            <xm:f>AND('Cage 29'!$L$11:$Q$11="",$H$106&gt;TODAY())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10" id="{AC852BA0-0B42-4C69-A087-01430A91E6ED}">
            <xm:f>AND(COUNTIF('Cage 29'!$L$13:$Q$13,"")&lt;6,COUNTA('Cage 29'!$L$13:$Q$13)&lt;&gt;'Cage 29'!$Q$8)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H106</xm:sqref>
        </x14:conditionalFormatting>
        <x14:conditionalFormatting xmlns:xm="http://schemas.microsoft.com/office/excel/2006/main">
          <x14:cfRule type="expression" priority="681" id="{B079D1EB-69A9-46D9-B323-F8BF648E6A46}">
            <xm:f>AND('Cage 30'!$L$11:$Q$11="",$H$107&gt;TODAY())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09" id="{DEF359E1-DD66-4251-A2BD-C8904BAB76BC}">
            <xm:f>AND(COUNTIF('Cage 30'!$L$13:$Q$13,"")&lt;6,COUNTA('Cage 30'!$L$13:$Q$13)&lt;&gt;'Cage 30'!$Q$8)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H107</xm:sqref>
        </x14:conditionalFormatting>
        <x14:conditionalFormatting xmlns:xm="http://schemas.microsoft.com/office/excel/2006/main">
          <x14:cfRule type="expression" priority="680" id="{DEDEC644-857D-4E98-BD08-89641A881E80}">
            <xm:f>AND('Cage 31'!$L$11:$Q$11="",$H$108&gt;TODAY())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08" id="{EE0764F8-0B8C-425B-85F6-24EFEFEDA65A}">
            <xm:f>AND(COUNTIF('Cage 31'!$L$13:$Q$13,"")&lt;6,COUNTA('Cage 31'!$L$13:$Q$13)&lt;&gt;'Cage 31'!$Q$8)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H108</xm:sqref>
        </x14:conditionalFormatting>
        <x14:conditionalFormatting xmlns:xm="http://schemas.microsoft.com/office/excel/2006/main">
          <x14:cfRule type="expression" priority="678" id="{9BA511CF-5BCD-431D-9405-02EC2111A579}">
            <xm:f>AND('Cage 33'!$L$11:$Q$11="",$H$110&gt;TODAY())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94" id="{F93F17BF-FC78-4320-8C9F-221BA7E57141}">
            <xm:f>AND(COUNTIF('Cage 33'!$L$13:$Q$13,"")&lt;6,COUNTA('Cage 33'!$L$13:$Q$13)&lt;&gt;'Cage 33'!$Q$8)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H110</xm:sqref>
        </x14:conditionalFormatting>
        <x14:conditionalFormatting xmlns:xm="http://schemas.microsoft.com/office/excel/2006/main">
          <x14:cfRule type="expression" priority="677" id="{E6DEE1AC-1F37-4168-9B53-97042585E7F7}">
            <xm:f>AND('Cage 34'!$L$11:$Q$11="",$H$111&gt;TODAY())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505" id="{60D9EB48-DF46-4285-8F07-A82D5BC653E1}">
            <xm:f>AND(COUNTIF('Cage 34'!$L$13:$Q$13,"")&lt;6,COUNTA('Cage 34'!$L$13:$Q$13)&lt;&gt;'Cage 34'!$Q$8)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H111</xm:sqref>
        </x14:conditionalFormatting>
        <x14:conditionalFormatting xmlns:xm="http://schemas.microsoft.com/office/excel/2006/main">
          <x14:cfRule type="expression" priority="676" id="{EB197105-A8CC-4D28-B4B0-C89C7119312E}">
            <xm:f>AND('Cage 35'!$L$11:$Q$11="",$H$112&gt;TODAY())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92" id="{191B9A93-F654-4E70-90A9-5C6B5ED54B7D}">
            <xm:f>AND(COUNTIF('Cage 35'!$L$13:$Q$13,"")&lt;6,COUNTA('Cage 35'!$L$13:$Q$13)&lt;&gt;'Cage 35'!$Q$8)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H112</xm:sqref>
        </x14:conditionalFormatting>
        <x14:conditionalFormatting xmlns:xm="http://schemas.microsoft.com/office/excel/2006/main">
          <x14:cfRule type="expression" priority="675" id="{DE9C1948-8E61-4CE6-9A3F-E98B2FEFD9EF}">
            <xm:f>AND('Cage 36'!$L$11:$Q$11="",$H$113&gt;TODAY())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91" id="{251439A8-ACB3-474C-9551-8028B403A66F}">
            <xm:f>AND(COUNTIF('Cage 36'!$L$13:$Q$13,"")&lt;6,COUNTA('Cage 36'!$L$13:$Q$13)&lt;&gt;'Cage 36'!$Q$8)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H113</xm:sqref>
        </x14:conditionalFormatting>
        <x14:conditionalFormatting xmlns:xm="http://schemas.microsoft.com/office/excel/2006/main">
          <x14:cfRule type="expression" priority="674" id="{EF545841-EE72-49E8-B9F9-5E1EAE4CE65D}">
            <xm:f>AND('Cage 37'!$L$11:$Q$11="",$H$114&gt;TODAY())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90" id="{B2D9EEE8-0548-496A-A03E-CCC31CEEBACC}">
            <xm:f>AND(COUNTIF('Cage 37'!$L$13:$Q$13,"")&lt;6,COUNTA('Cage 37'!$L$13:$Q$13)&lt;&gt;'Cage 37'!$Q$8)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H114</xm:sqref>
        </x14:conditionalFormatting>
        <x14:conditionalFormatting xmlns:xm="http://schemas.microsoft.com/office/excel/2006/main">
          <x14:cfRule type="expression" priority="673" id="{EF574A0A-4584-4EDD-B9E1-5C2F146B53C3}">
            <xm:f>AND('Cage 1'!$L$23:$Q$23="",$H$115&gt;TODAY())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55" id="{FB2B439F-11AF-4231-819B-5D4DE52CC732}">
            <xm:f>AND(COUNTIF('Cage 1'!$L$25:$Q$25,"")&lt;6,COUNTA('Cage 1'!$L$25:$Q$25)&lt;&gt;'Cage 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H115</xm:sqref>
        </x14:conditionalFormatting>
        <x14:conditionalFormatting xmlns:xm="http://schemas.microsoft.com/office/excel/2006/main">
          <x14:cfRule type="expression" priority="1395" id="{8105D540-7205-4637-B7E5-79EAE603EC96}">
            <xm:f>AND('Cage 2'!$L$23:$Q$23="",$H$116&gt;TODAY())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65" id="{90AD43E8-282E-4A57-8F7F-B96D42A94409}">
            <xm:f>AND(COUNTIF('Cage 2'!$L$25:$Q$25,"")&lt;6,COUNTA('Cage 2'!$L$25:$Q$25)&lt;&gt;'Cage 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H116</xm:sqref>
        </x14:conditionalFormatting>
        <x14:conditionalFormatting xmlns:xm="http://schemas.microsoft.com/office/excel/2006/main">
          <x14:cfRule type="expression" priority="559" id="{7D7A2598-C392-4486-A8B8-FBD48F913CD5}">
            <xm:f>AND('Cage 3'!$L$23:$Q$23="",$H$117&gt;TODAY())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61" id="{3B10C7E1-A89F-4578-B976-0866022E97AA}">
            <xm:f>AND(COUNTIF('Cage 3'!$L$25:$Q$25,"")&lt;6,COUNTA('Cage 3'!$L$25:$Q$25)&lt;&gt;'Cage 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H117</xm:sqref>
        </x14:conditionalFormatting>
        <x14:conditionalFormatting xmlns:xm="http://schemas.microsoft.com/office/excel/2006/main">
          <x14:cfRule type="expression" priority="558" id="{E4B00517-A301-474E-B717-09B2A37F7651}">
            <xm:f>AND('Cage 4'!$L$23:$Q$23="",$H$118&gt;TODAY())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86" id="{281126B5-C1CD-4F19-9BE7-E2F8250CE6C2}">
            <xm:f>AND(COUNTIF('Cage 4'!$L$25:$Q$25,"")&lt;6,COUNTA('Cage 4'!$L$25:$Q$25)&lt;&gt;'Cage 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H118</xm:sqref>
        </x14:conditionalFormatting>
        <x14:conditionalFormatting xmlns:xm="http://schemas.microsoft.com/office/excel/2006/main">
          <x14:cfRule type="expression" priority="560" id="{86CAEF57-AC51-4D25-82B2-697AC597B23F}">
            <xm:f>AND('Cage 5'!$L$23:$Q$23="",$H$119&gt;TODAY())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785" id="{D262B293-5106-4D27-A9A8-9E3AEFA59656}">
            <xm:f>AND(COUNTIF('Cage 5'!$L$25:$Q$25,"")&lt;6,COUNTA('Cage 5'!$L$25:$Q$25)&lt;&gt;'Cage 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H119</xm:sqref>
        </x14:conditionalFormatting>
        <x14:conditionalFormatting xmlns:xm="http://schemas.microsoft.com/office/excel/2006/main">
          <x14:cfRule type="expression" priority="244" id="{BFADA6C1-8018-40CE-A66C-E91725CC5A74}">
            <xm:f>AND('Cage 6'!$L$23:$Q$23="",$H$120&gt;TODAY())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8" id="{6DCB667D-CB6E-47C5-9A5D-D2770037D7E7}">
            <xm:f>AND(COUNTIF('Cage 6'!$L$25:$Q$25,"")&lt;6,COUNTA('Cage 6'!$L$25:$Q$25)&lt;&gt;'Cage 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H120</xm:sqref>
        </x14:conditionalFormatting>
        <x14:conditionalFormatting xmlns:xm="http://schemas.microsoft.com/office/excel/2006/main">
          <x14:cfRule type="expression" priority="243" id="{86A00EF3-B0FE-4F63-824F-F722854A3EBC}">
            <xm:f>AND('Cage 7'!$L$23:$Q$23="",$H$121&gt;TODAY())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7" id="{5C2E6B79-995C-4598-A80C-FAA38DC04618}">
            <xm:f>AND(COUNTIF('Cage 7'!$L$25:$Q$25,"")&lt;6,COUNTA('Cage 7'!$L$25:$Q$25)&lt;&gt;'Cage 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H121</xm:sqref>
        </x14:conditionalFormatting>
        <x14:conditionalFormatting xmlns:xm="http://schemas.microsoft.com/office/excel/2006/main">
          <x14:cfRule type="expression" priority="557" id="{F33E3A7A-8A2F-492E-A283-F7143915B790}">
            <xm:f>AND('Cage 8'!$L$23:$Q$23="",$H$122&gt;TODAY())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6" id="{3D668820-CD7B-4A53-97A1-8D26113FCACB}">
            <xm:f>AND(COUNTIF('Cage 8'!$L$25:$Q$25,"")&lt;6,COUNTA('Cage 8'!$L$25:$Q$25)&lt;&gt;'Cage 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554" id="{41D6701E-0B5F-4450-9ABB-AE27F53F5F1D}">
            <xm:f>AND('Cage 9'!$L$23:$Q$23="",$H$123&gt;TODAY())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5" id="{A20CA4E2-C692-4AF5-A0D7-E17994CCFFDA}">
            <xm:f>AND(COUNTIF('Cage 9'!$L$25:$Q$25,"")&lt;6,COUNTA('Cage 9'!$L$25:$Q$25)&lt;&gt;'Cage 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H123</xm:sqref>
        </x14:conditionalFormatting>
        <x14:conditionalFormatting xmlns:xm="http://schemas.microsoft.com/office/excel/2006/main">
          <x14:cfRule type="expression" priority="553" id="{7FBB5D63-0886-4D9A-B9F4-949844D31D03}">
            <xm:f>AND('Cage 10'!$L$23:$Q$23="",$H$124&gt;TODAY())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m:sqref>H124</xm:sqref>
        </x14:conditionalFormatting>
        <x14:conditionalFormatting xmlns:xm="http://schemas.microsoft.com/office/excel/2006/main">
          <x14:cfRule type="expression" priority="551" id="{342487B7-9FDF-4639-A4E8-89054CD1C8F3}">
            <xm:f>AND('Cage 11'!$L$23:$Q$23="",$H$125&gt;TODAY())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3" id="{9DE0A57C-9B3E-41BA-AD42-5C91ED64D03A}">
            <xm:f>AND(COUNTIF('Cage 11'!$L$25:$Q$25,"")&lt;6,COUNTA('Cage 11'!$L$25:$Q$25)&lt;&gt;'Cage 11'!$Q$20)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H125</xm:sqref>
        </x14:conditionalFormatting>
        <x14:conditionalFormatting xmlns:xm="http://schemas.microsoft.com/office/excel/2006/main">
          <x14:cfRule type="expression" priority="552" id="{203B0F7A-E3DF-4CF7-A814-0503E803AC18}">
            <xm:f>AND('Cage 13'!$L$23:$Q$23="",$H$127&gt;TODAY())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1" id="{843350E4-B339-4590-964B-C3BEDC59F5B1}">
            <xm:f>AND(COUNTIF('Cage 13'!$L$25:$Q$25,"")&lt;6,COUNTA('Cage 13'!$L$25:$Q$25)&lt;&gt;'Cage 13'!$Q$20)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H127</xm:sqref>
        </x14:conditionalFormatting>
        <x14:conditionalFormatting xmlns:xm="http://schemas.microsoft.com/office/excel/2006/main">
          <x14:cfRule type="expression" priority="548" id="{4309CE9B-C972-4798-9B3F-62D162031FF6}">
            <xm:f>AND('Cage 14'!$L$23:$Q$23="",$H$128&gt;TODAY())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60" id="{732BAA8A-C9E1-4E9E-914E-EE1B09BC1003}">
            <xm:f>AND(COUNTIF('Cage 14'!$L$25:$Q$25,"")&lt;6,COUNTA('Cage 14'!$L$25:$Q$25)&lt;&gt;'Cage 14'!$Q$20)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H128</xm:sqref>
        </x14:conditionalFormatting>
        <x14:conditionalFormatting xmlns:xm="http://schemas.microsoft.com/office/excel/2006/main">
          <x14:cfRule type="expression" priority="549" id="{A5BBDCF4-63D4-4E6E-BC98-70DE074A159D}">
            <xm:f>AND('Cage 15'!$L$23:$Q$23="",$H$129&gt;TODAY())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59" id="{30EB0ABA-0B0B-430B-AB89-5010181FC82F}">
            <xm:f>AND(COUNTIF('Cage 15'!$L$25:$Q$25,"")&lt;6,COUNTA('Cage 15'!$L$25:$Q$25)&lt;&gt;'Cage 15'!$Q$20)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H129</xm:sqref>
        </x14:conditionalFormatting>
        <x14:conditionalFormatting xmlns:xm="http://schemas.microsoft.com/office/excel/2006/main">
          <x14:cfRule type="expression" priority="546" id="{003A9D47-AB0D-4C3D-A7AA-67E5489AB309}">
            <xm:f>AND('Cage 16'!$L$23:$Q$23="",$H$130&gt;TODAY())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58" id="{3B48E820-179C-4D17-942A-904629450156}">
            <xm:f>AND(COUNTIF('Cage 16'!$L$25:$Q$25,"")&lt;6,COUNTA('Cage 16'!$L$25:$Q$25)&lt;&gt;'Cage 16'!$Q$20)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H130</xm:sqref>
        </x14:conditionalFormatting>
        <x14:conditionalFormatting xmlns:xm="http://schemas.microsoft.com/office/excel/2006/main">
          <x14:cfRule type="expression" priority="545" id="{B35A7018-1055-43E4-ADFC-16DDC7CD7487}">
            <xm:f>AND('Cage 17'!$L$23:$Q$23="",$H$131&gt;TODAY())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7" id="{A01B9829-8EF7-4E92-8A48-A29C5110272A}">
            <xm:f>AND(COUNTIF('Cage 17'!$L$25:$Q$25,"")&lt;6,COUNTA('Cage 17'!$L$25:$Q$25)&lt;&gt;'Cage 17'!$Q$20)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H131</xm:sqref>
        </x14:conditionalFormatting>
        <x14:conditionalFormatting xmlns:xm="http://schemas.microsoft.com/office/excel/2006/main">
          <x14:cfRule type="expression" priority="544" id="{81E4A78A-0AF8-4960-A469-1AEFB0998962}">
            <xm:f>AND('Cage 18'!$L$23:$Q$23="",$H$132&gt;TODAY())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6" id="{F278A6BF-2744-4C21-A0E0-BE6957B1A207}">
            <xm:f>AND(COUNTIF('Cage 18'!$L$25:$Q$25,"")&lt;6,COUNTA('Cage 18'!$L$25:$Q$25)&lt;&gt;'Cage 18'!$Q$20)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H132</xm:sqref>
        </x14:conditionalFormatting>
        <x14:conditionalFormatting xmlns:xm="http://schemas.microsoft.com/office/excel/2006/main">
          <x14:cfRule type="expression" priority="543" id="{8BB962F3-4D57-4A87-A69C-0EEBFA665E65}">
            <xm:f>AND('Cage 19'!$L$23:$Q$23="",$H$133&gt;TODAY())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5" id="{3E1B884D-EE5C-4A17-A516-8B5A19741FBE}">
            <xm:f>AND(COUNTIF('Cage 19'!$L$25:$Q$25,"")&lt;6,COUNTA('Cage 19'!$L$25:$Q$25)&lt;&gt;'Cage 19'!$Q$20)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H133</xm:sqref>
        </x14:conditionalFormatting>
        <x14:conditionalFormatting xmlns:xm="http://schemas.microsoft.com/office/excel/2006/main">
          <x14:cfRule type="expression" priority="547" id="{3D74F7AB-B70F-4432-A6FA-AEC940260745}">
            <xm:f>AND('Cage 20'!$L$23:$Q$23="",$H$134&gt;TODAY())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4" id="{D84B4E92-CB8F-4139-885C-D6F5C05D9B1D}">
            <xm:f>AND(COUNTIF('Cage 20'!$L$25:$Q$25,"")&lt;6,COUNTA('Cage 20'!$L$25:$Q$25)&lt;&gt;'Cage 20'!$Q$20)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H134</xm:sqref>
        </x14:conditionalFormatting>
        <x14:conditionalFormatting xmlns:xm="http://schemas.microsoft.com/office/excel/2006/main">
          <x14:cfRule type="expression" priority="541" id="{1702E655-772F-45A7-8E4B-6FD69860F36B}">
            <xm:f>AND('Cage 21'!$L$23:$Q$23="",$H$135&gt;TODAY())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3" id="{7AF79EE4-2A8A-4E90-8A9A-154DA53474DE}">
            <xm:f>AND(COUNTIF('Cage 21'!$L$25:$Q$25,"")&lt;6,COUNTA('Cage 21'!$L$25:$Q$25)&lt;&gt;'Cage 21'!$Q$20)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540" id="{18D565F6-405E-4DB8-888E-F40F748249B1}">
            <xm:f>AND('Cage 22'!$L$23:$Q$23="",$H$136&gt;TODAY())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2" id="{EB20AA90-D2CA-45D8-962C-29FB2F13EB91}">
            <xm:f>AND(COUNTIF('Cage 22'!$L$25:$Q$25,"")&lt;6,COUNTA('Cage 22'!$L$25:$Q$25)&lt;&gt;'Cage 22'!$Q$20)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H136</xm:sqref>
        </x14:conditionalFormatting>
        <x14:conditionalFormatting xmlns:xm="http://schemas.microsoft.com/office/excel/2006/main">
          <x14:cfRule type="expression" priority="539" id="{091F88E4-73C0-46EC-AF4F-8C00505AC9B2}">
            <xm:f>AND('Cage 23'!$L$23:$Q$23="",$H$137&gt;TODAY())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1" id="{9B37DAB8-BD9D-486E-9310-9D3E1B833860}">
            <xm:f>AND(COUNTIF('Cage 23'!$L$25:$Q$25,"")&lt;6,COUNTA('Cage 23'!$L$25:$Q$25)&lt;&gt;'Cage 23'!$Q$20)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H137</xm:sqref>
        </x14:conditionalFormatting>
        <x14:conditionalFormatting xmlns:xm="http://schemas.microsoft.com/office/excel/2006/main">
          <x14:cfRule type="expression" priority="538" id="{387B4750-2088-4881-9281-FC7B75045FA5}">
            <xm:f>AND('Cage 24'!$L$23:$Q$23="",$H$138&gt;TODAY())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40" id="{142D6111-C745-4239-8D98-024E0C5E9451}">
            <xm:f>AND(COUNTIF('Cage 24'!$L$25:$Q$25,"")&lt;6,COUNTA('Cage 24'!$L$25:$Q$25)&lt;&gt;'Cage 24'!$Q$20)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H138</xm:sqref>
        </x14:conditionalFormatting>
        <x14:conditionalFormatting xmlns:xm="http://schemas.microsoft.com/office/excel/2006/main">
          <x14:cfRule type="expression" priority="537" id="{AE227D0C-E75D-487A-81D6-38B4899B5CA4}">
            <xm:f>AND('Cage 25'!$L$23:$Q$23="",$H$139&gt;TODAY())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542" id="{FA6B6017-6C58-4FE7-8B27-BC3793248689}">
            <xm:f>AND(COUNTIF('Cage 25'!$L$25:$Q$25,"")&lt;6,COUNTA('Cage 25'!$L$25:$Q$25)&lt;&gt;'Cage 25'!$Q$20)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H139</xm:sqref>
        </x14:conditionalFormatting>
        <x14:conditionalFormatting xmlns:xm="http://schemas.microsoft.com/office/excel/2006/main">
          <x14:cfRule type="expression" priority="14" id="{7980ADFD-D717-44E1-BB21-9BADE2569301}">
            <xm:f>AND('Cage 26'!$L$23:$Q$23="",$H$140&gt;TODAY())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38" id="{E08C96CF-19C5-4650-8229-D5349AC7BF39}">
            <xm:f>AND(COUNTIF('Cage 26'!$L$25:$Q$25,"")&lt;6,COUNTA('Cage 26'!$L$25:$Q$25)&lt;&gt;'Cage 26'!$Q$20)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H140</xm:sqref>
        </x14:conditionalFormatting>
        <x14:conditionalFormatting xmlns:xm="http://schemas.microsoft.com/office/excel/2006/main">
          <x14:cfRule type="expression" priority="535" id="{24E60BEF-6AC5-4DAA-B34E-7F3DC1519DB0}">
            <xm:f>AND('Cage 27'!$L$23:$Q$23="",$H$141&gt;TODAY())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37" id="{FFC0B983-2B8B-4C4B-8D50-D327C738FCD5}">
            <xm:f>AND(COUNTIF('Cage 27'!$L$25:$Q$25,"")&lt;6,COUNTA('Cage 27'!$L$25:$Q$25)&lt;&gt;'Cage 27'!$Q$20)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H141</xm:sqref>
        </x14:conditionalFormatting>
        <x14:conditionalFormatting xmlns:xm="http://schemas.microsoft.com/office/excel/2006/main">
          <x14:cfRule type="expression" priority="534" id="{F386D002-9E84-459A-B785-ACF30C5C66A2}">
            <xm:f>AND('Cage 28'!$L$23:$Q$23="",$H$142&gt;TODAY())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36" id="{BD67E67B-0924-4571-93FC-447CE4BC19D7}">
            <xm:f>AND(COUNTIF('Cage 28'!$L$25:$Q$25,"")&lt;6,COUNTA('Cage 28'!$L$25:$Q$25)&lt;&gt;'Cage 28'!$Q$20)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H142</xm:sqref>
        </x14:conditionalFormatting>
        <x14:conditionalFormatting xmlns:xm="http://schemas.microsoft.com/office/excel/2006/main">
          <x14:cfRule type="expression" priority="221" id="{4826C500-357C-4B76-9BD8-AB2AAAB4A846}">
            <xm:f>AND('Cage 29'!$L$23:$Q$23="",$H$143&gt;TODAY())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35" id="{BA28E0B4-CFA7-4142-835F-7EF61D835F95}">
            <xm:f>AND(COUNTIF('Cage 29'!$L$25:$Q$25,"")&lt;6,COUNTA('Cage 29'!$L$25:$Q$25)&lt;&gt;'Cage 29'!$Q$20)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H143</xm:sqref>
        </x14:conditionalFormatting>
        <x14:conditionalFormatting xmlns:xm="http://schemas.microsoft.com/office/excel/2006/main">
          <x14:cfRule type="expression" priority="532" id="{4E0A9299-2290-48C8-A3FF-B4F7AE111AD4}">
            <xm:f>AND('Cage 30'!$L$23:$Q$23="",$H$144&gt;TODAY())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34" id="{8010C7E9-82A2-4C0B-823B-8B11FF9697C6}">
            <xm:f>AND(COUNTIF('Cage 30'!$L$25:$Q$25,"")&lt;6,COUNTA('Cage 30'!$L$25:$Q$25)&lt;&gt;'Cage 30'!$Q$20)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H144</xm:sqref>
        </x14:conditionalFormatting>
        <x14:conditionalFormatting xmlns:xm="http://schemas.microsoft.com/office/excel/2006/main">
          <x14:cfRule type="expression" priority="531" id="{DADA2E64-D8B4-4F34-A7D8-9E4A5B8F2C49}">
            <xm:f>AND('Cage 31'!$L$23:$Q$23="",$H$145&gt;TODAY())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43" id="{73A18E43-6E7A-4419-980C-9516A19644DE}">
            <xm:f>AND(COUNTIF('Cage 31'!$L$25:$Q$25,"")&lt;6,COUNTA('Cage 31'!$L$25:$Q$25)&lt;&gt;'Cage 31'!$Q$20)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H145</xm:sqref>
        </x14:conditionalFormatting>
        <x14:conditionalFormatting xmlns:xm="http://schemas.microsoft.com/office/excel/2006/main">
          <x14:cfRule type="expression" priority="530" id="{3C04C2AC-B046-4FA4-9BF5-6FB948EE55D9}">
            <xm:f>AND('Cage 32'!$L$23:$Q$23="",$H$146&gt;TODAY())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42" id="{F645CF35-F628-46EE-8161-F4EF88522B57}">
            <xm:f>AND(COUNTIF('Cage 32'!$L$25:$Q$25,"")&lt;6,COUNTA('Cage 32'!$L$25:$Q$25)&lt;&gt;'Cage 32'!$Q$20)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H146</xm:sqref>
        </x14:conditionalFormatting>
        <x14:conditionalFormatting xmlns:xm="http://schemas.microsoft.com/office/excel/2006/main">
          <x14:cfRule type="expression" priority="529" id="{2841CEC9-F586-4DCD-8137-A9A8854FB5A3}">
            <xm:f>AND('Cage 33'!$L$23:$Q$23="",$H$147&gt;TODAY())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41" id="{87ECA480-4D9A-4702-B1C6-4E23485954CF}">
            <xm:f>AND(COUNTIF('Cage 33'!$L$25:$Q$25,"")&lt;6,COUNTA('Cage 33'!$L$25:$Q$25)&lt;&gt;'Cage 33'!$Q$20)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H147</xm:sqref>
        </x14:conditionalFormatting>
        <x14:conditionalFormatting xmlns:xm="http://schemas.microsoft.com/office/excel/2006/main">
          <x14:cfRule type="expression" priority="528" id="{7B428E40-891E-45AF-8A54-8E12253557CA}">
            <xm:f>AND('Cage 34'!$L$23:$Q$23="",$H$148&gt;TODAY())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240" id="{8894557E-31E4-4B38-938C-2BA65A3EEFCA}">
            <xm:f>AND(COUNTIF('Cage 34'!$L$25:$Q$25,"")&lt;6,COUNTA('Cage 34'!$L$25:$Q$25)&lt;&gt;'Cage 34'!$Q$20)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527" id="{7E209426-D372-46EE-8A0A-89CE294DABC6}">
            <xm:f>AND('Cage 35'!$L$23:$Q$23="",$H$149&gt;TODAY())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29" id="{789023B1-0F35-463D-BC8B-BD8D6BF2867F}">
            <xm:f>AND(COUNTIF('Cage 35'!$L$25:$Q$25,"")&lt;6,COUNTA('Cage 35'!$L$25:$Q$25)&lt;&gt;'Cage 35'!$Q$20)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H149</xm:sqref>
        </x14:conditionalFormatting>
        <x14:conditionalFormatting xmlns:xm="http://schemas.microsoft.com/office/excel/2006/main">
          <x14:cfRule type="expression" priority="214" id="{B4DC385C-C3BD-4B9C-8DAD-15700240DAB8}">
            <xm:f>AND('Cage 36'!$L$23:$Q$23="",$H$150&gt;TODAY())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28" id="{62C8BD48-DB15-439B-8B4B-A91AE3E863E3}">
            <xm:f>AND(COUNTIF('Cage 36'!$L$25:$Q$25,"")&lt;6,COUNTA('Cage 36'!$L$25:$Q$25)&lt;&gt;'Cage 36'!$Q$20)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H150</xm:sqref>
        </x14:conditionalFormatting>
        <x14:conditionalFormatting xmlns:xm="http://schemas.microsoft.com/office/excel/2006/main">
          <x14:cfRule type="expression" priority="525" id="{068EA1E9-9670-48BD-946A-27956AC69ADA}">
            <xm:f>AND('Cage 37'!$L$23:$Q$23="",$H$151&gt;TODAY())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1426" id="{D3014973-7531-4E35-BCD8-5F16B3EEC82A}">
            <xm:f>AND(COUNTIF('Cage 37'!$L$25:$Q$25,"")&lt;6,COUNTA('Cage 37'!$L$25:$Q$25)&lt;&gt;'Cage 37'!$Q$20)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H151</xm:sqref>
        </x14:conditionalFormatting>
        <x14:conditionalFormatting xmlns:xm="http://schemas.microsoft.com/office/excel/2006/main">
          <x14:cfRule type="expression" priority="1086" id="{9EAB626E-7405-46C7-8D9B-B130D171453C}">
            <xm:f>AND('Cage 26'!$I$20,TODAY()&gt;='Cage 26'!$D$20)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F66 C66:D66</xm:sqref>
        </x14:conditionalFormatting>
        <x14:conditionalFormatting xmlns:xm="http://schemas.microsoft.com/office/excel/2006/main">
          <x14:cfRule type="expression" priority="1542" id="{CF7DBD83-23F4-4303-BB00-B6303B09B6DD}">
            <xm:f>AND(COUNTIF('Cage 14'!$D$23:$I$23,"")&lt;6,COUNTA('Cage 14'!$D$23:$I$23)&lt;&gt;'Cage 14'!$I$20)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G54</xm:sqref>
        </x14:conditionalFormatting>
        <x14:conditionalFormatting xmlns:xm="http://schemas.microsoft.com/office/excel/2006/main">
          <x14:cfRule type="expression" priority="1070" id="{B33E3DF8-3E1F-47D7-A57C-1645D58AAB93}">
            <xm:f>AND(COUNTIF('Cage 15'!$D$23:$I$23,"")&lt;6,COUNTA('Cage 15'!$D$23:$I$23)&lt;&gt;'Cage 15'!$I$20)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059" id="{E79D6914-43A4-473A-B0D6-C99E8F66093A}">
            <xm:f>AND(COUNTIF('Cage 17'!$D$23:$I$23,"")&lt;6,COUNTA('Cage 17'!$D$23:$I$23)&lt;&gt;'Cage 17'!$I$20)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G57</xm:sqref>
        </x14:conditionalFormatting>
        <x14:conditionalFormatting xmlns:xm="http://schemas.microsoft.com/office/excel/2006/main">
          <x14:cfRule type="expression" priority="1058" id="{7E312A74-6255-4B47-BC46-BD620922C44E}">
            <xm:f>AND(COUNTIF('Cage 18'!$D$23:$I$23,"")&lt;6,COUNTA('Cage 18'!$D$23:$I$23)&lt;&gt;'Cage 18'!$I$20)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G58</xm:sqref>
        </x14:conditionalFormatting>
        <x14:conditionalFormatting xmlns:xm="http://schemas.microsoft.com/office/excel/2006/main">
          <x14:cfRule type="expression" priority="1057" id="{5FF11C2F-B6BC-4D91-B492-BE402EA51B2D}">
            <xm:f>AND(COUNTIF('Cage 19'!$D$23:$I$23,"")&lt;6,COUNTA('Cage 19'!$D$23:$I$23)&lt;&gt;'Cage 19'!$I$20)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G59</xm:sqref>
        </x14:conditionalFormatting>
        <x14:conditionalFormatting xmlns:xm="http://schemas.microsoft.com/office/excel/2006/main">
          <x14:cfRule type="expression" priority="1056" id="{00005E00-A445-433D-B0AE-D652DF5F25E1}">
            <xm:f>AND(COUNTIF('Cage 20'!$D$23:$I$23,"")&lt;6,COUNTA('Cage 20'!$D$23:$I$23)&lt;&gt;'Cage 20'!$I$20)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G60</xm:sqref>
        </x14:conditionalFormatting>
        <x14:conditionalFormatting xmlns:xm="http://schemas.microsoft.com/office/excel/2006/main">
          <x14:cfRule type="expression" priority="1053" id="{1A3969F2-F50E-43C2-96E7-EC144E5AA6F8}">
            <xm:f>AND(COUNTIF('Cage 16'!$D$23:$I$23,"")&lt;6,COUNTA('Cage 16'!$D$23:$I$23)&lt;&gt;'Cage 16'!$I$20)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G56</xm:sqref>
        </x14:conditionalFormatting>
        <x14:conditionalFormatting xmlns:xm="http://schemas.microsoft.com/office/excel/2006/main">
          <x14:cfRule type="expression" priority="1052" id="{2235EF97-3364-4EC0-8555-E3464B11E424}">
            <xm:f>AND(COUNTIF('Cage 21'!$D$23:$I$23,"")&lt;6,COUNTA('Cage 21'!$D$23:$I$23)&lt;&gt;'Cage 21'!$I$20)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G61</xm:sqref>
        </x14:conditionalFormatting>
        <x14:conditionalFormatting xmlns:xm="http://schemas.microsoft.com/office/excel/2006/main">
          <x14:cfRule type="expression" priority="1051" id="{1B62F1D4-FCFB-424A-866A-6D4C76AE8AE6}">
            <xm:f>AND(COUNTIF('Cage 22'!$D$23:$I$23,"")&lt;6,COUNTA('Cage 22'!$D$23:$I$23)&lt;&gt;'Cage 22'!$I$20)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G62</xm:sqref>
        </x14:conditionalFormatting>
        <x14:conditionalFormatting xmlns:xm="http://schemas.microsoft.com/office/excel/2006/main">
          <x14:cfRule type="expression" priority="1050" id="{60783CB3-D9A2-4E61-B00C-148E3592C46A}">
            <xm:f>AND(COUNTIF('Cage 23'!$D$23:$I$23,"")&lt;6,COUNTA('Cage 23'!$D$23:$I$23)&lt;&gt;'Cage 23'!$I$20)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G63</xm:sqref>
        </x14:conditionalFormatting>
        <x14:conditionalFormatting xmlns:xm="http://schemas.microsoft.com/office/excel/2006/main">
          <x14:cfRule type="expression" priority="1049" id="{28DB41A7-79D6-443E-97D1-8AFB2B6DB2E7}">
            <xm:f>AND(COUNTIF('Cage 24'!$D$23:$I$23,"")&lt;6,COUNTA('Cage 24'!$D$23:$I$23)&lt;&gt;'Cage 24'!$I$20)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G64</xm:sqref>
        </x14:conditionalFormatting>
        <x14:conditionalFormatting xmlns:xm="http://schemas.microsoft.com/office/excel/2006/main">
          <x14:cfRule type="expression" priority="932" id="{A8CE9181-5B0C-4149-83B3-8526776ADE56}">
            <xm:f>AND('Cage 1'!$I$8="",TODAY()&gt;='Cage 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 C4:D4</xm:sqref>
        </x14:conditionalFormatting>
        <x14:conditionalFormatting xmlns:xm="http://schemas.microsoft.com/office/excel/2006/main">
          <x14:cfRule type="expression" priority="969" id="{19CF8212-5F86-4B19-A2BE-801E47C3B318}">
            <xm:f>AND('Cage 2'!$I$8="",TODAY()&gt;='Cage 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 C5:D5</xm:sqref>
        </x14:conditionalFormatting>
        <x14:conditionalFormatting xmlns:xm="http://schemas.microsoft.com/office/excel/2006/main">
          <x14:cfRule type="expression" priority="930" id="{8B0C0456-8762-4012-A987-1918EA97FAAC}">
            <xm:f>AND('Cage 3'!$I$8="",TODAY()&gt;='Cage 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 C6:D6</xm:sqref>
        </x14:conditionalFormatting>
        <x14:conditionalFormatting xmlns:xm="http://schemas.microsoft.com/office/excel/2006/main">
          <x14:cfRule type="expression" priority="967" id="{66FEF160-E42A-4040-8551-23FD638C3285}">
            <xm:f>AND('Cage 4'!$I$8="",TODAY()&gt;='Cage 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 C7:D7</xm:sqref>
        </x14:conditionalFormatting>
        <x14:conditionalFormatting xmlns:xm="http://schemas.microsoft.com/office/excel/2006/main">
          <x14:cfRule type="expression" priority="966" id="{CCE3A1A6-D8D9-467D-8AEA-A13CFC0205C4}">
            <xm:f>AND('Cage 5'!$I$8="",TODAY()&gt;='Cage 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 C8:D8</xm:sqref>
        </x14:conditionalFormatting>
        <x14:conditionalFormatting xmlns:xm="http://schemas.microsoft.com/office/excel/2006/main">
          <x14:cfRule type="expression" priority="965" id="{C486013C-7540-4AF8-9D14-E9F8A37BF0AF}">
            <xm:f>AND('Cage 6'!$I$8="",TODAY()&gt;='Cage 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 C9:D9</xm:sqref>
        </x14:conditionalFormatting>
        <x14:conditionalFormatting xmlns:xm="http://schemas.microsoft.com/office/excel/2006/main">
          <x14:cfRule type="expression" priority="964" id="{048DDBE3-A802-4215-AC86-A790EFE7E963}">
            <xm:f>AND('Cage 7'!$I$8="",TODAY()&gt;='Cage 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 C10:D10</xm:sqref>
        </x14:conditionalFormatting>
        <x14:conditionalFormatting xmlns:xm="http://schemas.microsoft.com/office/excel/2006/main">
          <x14:cfRule type="expression" priority="963" id="{DDFC05B7-2B07-465F-AD9D-86C60E1AEA79}">
            <xm:f>AND('Cage 8'!$I$8="",TODAY()&gt;='Cage 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 C11:D11</xm:sqref>
        </x14:conditionalFormatting>
        <x14:conditionalFormatting xmlns:xm="http://schemas.microsoft.com/office/excel/2006/main">
          <x14:cfRule type="expression" priority="962" id="{64A2FAD1-531D-4D0F-A9E6-1FFA3B90B6C6}">
            <xm:f>AND('Cage 9'!$I$8="",TODAY()&gt;='Cage 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 C12:D12</xm:sqref>
        </x14:conditionalFormatting>
        <x14:conditionalFormatting xmlns:xm="http://schemas.microsoft.com/office/excel/2006/main">
          <x14:cfRule type="expression" priority="961" id="{7B2A4C4B-2467-45F2-8710-72FB0C492FFE}">
            <xm:f>AND('Cage 10'!$I$8="",TODAY()&gt;='Cage 10'!$D$8)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 C13:D13</xm:sqref>
        </x14:conditionalFormatting>
        <x14:conditionalFormatting xmlns:xm="http://schemas.microsoft.com/office/excel/2006/main">
          <x14:cfRule type="expression" priority="960" id="{0EF4F76C-3878-46BF-9384-1BA6BBB64EEF}">
            <xm:f>AND('Cage 11'!$I$8="",TODAY()&gt;='Cage 11'!$D$8)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 C14:D14</xm:sqref>
        </x14:conditionalFormatting>
        <x14:conditionalFormatting xmlns:xm="http://schemas.microsoft.com/office/excel/2006/main">
          <x14:cfRule type="expression" priority="959" id="{947269F5-C004-4F82-AB25-48D3D350F0AD}">
            <xm:f>AND('Cage 12'!$I$8="",TODAY()&gt;='Cage 12'!$D$8)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F15 C15:D15</xm:sqref>
        </x14:conditionalFormatting>
        <x14:conditionalFormatting xmlns:xm="http://schemas.microsoft.com/office/excel/2006/main">
          <x14:cfRule type="expression" priority="958" id="{557769D9-50AF-4078-8EA3-C6B52FFBC23C}">
            <xm:f>AND('Cage 13'!$I$8="",TODAY()&gt;='Cage 13'!$D$8)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F16 C16:D16</xm:sqref>
        </x14:conditionalFormatting>
        <x14:conditionalFormatting xmlns:xm="http://schemas.microsoft.com/office/excel/2006/main">
          <x14:cfRule type="expression" priority="957" id="{4DC56292-E07B-4865-B4F0-9BE5B0A3C044}">
            <xm:f>AND('Cage 14'!$I$8="",TODAY()&gt;='Cage 14'!$D$8)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F17 C17:D17</xm:sqref>
        </x14:conditionalFormatting>
        <x14:conditionalFormatting xmlns:xm="http://schemas.microsoft.com/office/excel/2006/main">
          <x14:cfRule type="expression" priority="956" id="{0198E57E-DD48-467D-90B8-90EE628B3AE8}">
            <xm:f>AND('Cage 15'!$I$8="",TODAY()&gt;='Cage 15'!$D$8)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F18 C18:D18</xm:sqref>
        </x14:conditionalFormatting>
        <x14:conditionalFormatting xmlns:xm="http://schemas.microsoft.com/office/excel/2006/main">
          <x14:cfRule type="expression" priority="955" id="{FAD4BACE-3612-49FB-8758-CC4AC6E7D27C}">
            <xm:f>AND('Cage 16'!$I$8="",TODAY()&gt;='Cage 16'!$D$8)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F19 C19:D19</xm:sqref>
        </x14:conditionalFormatting>
        <x14:conditionalFormatting xmlns:xm="http://schemas.microsoft.com/office/excel/2006/main">
          <x14:cfRule type="expression" priority="954" id="{1B73CCB6-7E36-48EA-8142-D299A5A8018E}">
            <xm:f>AND('Cage 17'!$I$8="",TODAY()&gt;='Cage 17'!$D$8)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F20 C20:D20</xm:sqref>
        </x14:conditionalFormatting>
        <x14:conditionalFormatting xmlns:xm="http://schemas.microsoft.com/office/excel/2006/main">
          <x14:cfRule type="expression" priority="953" id="{0A82E02A-D471-4C57-92F7-52EF39E0AF07}">
            <xm:f>AND('Cage 18'!$I$8="",TODAY()&gt;='Cage 18'!$D$8)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F21 C21:D21</xm:sqref>
        </x14:conditionalFormatting>
        <x14:conditionalFormatting xmlns:xm="http://schemas.microsoft.com/office/excel/2006/main">
          <x14:cfRule type="expression" priority="952" id="{8B8FA846-55FE-4113-B80B-7DB664FB5D1D}">
            <xm:f>AND('Cage 19'!$I$8="",TODAY()&gt;='Cage 19'!$D$8)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F22 C22:D22</xm:sqref>
        </x14:conditionalFormatting>
        <x14:conditionalFormatting xmlns:xm="http://schemas.microsoft.com/office/excel/2006/main">
          <x14:cfRule type="expression" priority="951" id="{A00CF79D-5FDC-45D5-BE3C-281285A33637}">
            <xm:f>AND('Cage 20'!$I$8="",TODAY()&gt;='Cage 20'!$D$8)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F23 C23:D23</xm:sqref>
        </x14:conditionalFormatting>
        <x14:conditionalFormatting xmlns:xm="http://schemas.microsoft.com/office/excel/2006/main">
          <x14:cfRule type="expression" priority="950" id="{5C744C92-EF8D-458A-90E6-052B0BE90624}">
            <xm:f>AND('Cage 21'!$I$8="",TODAY()&gt;='Cage 21'!$D$8)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F24 C24:D24</xm:sqref>
        </x14:conditionalFormatting>
        <x14:conditionalFormatting xmlns:xm="http://schemas.microsoft.com/office/excel/2006/main">
          <x14:cfRule type="expression" priority="949" id="{6A207C78-363A-439A-BCDB-5D8E680FE65B}">
            <xm:f>AND('Cage 22'!$I$8="",TODAY()&gt;='Cage 22'!$D$8)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F25 C25:D25</xm:sqref>
        </x14:conditionalFormatting>
        <x14:conditionalFormatting xmlns:xm="http://schemas.microsoft.com/office/excel/2006/main">
          <x14:cfRule type="expression" priority="948" id="{A585DE45-1A94-4DEA-9D45-69266012BA60}">
            <xm:f>AND('Cage 23'!$I$8="",TODAY()&gt;='Cage 23'!$D$8)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F26 C26:D26</xm:sqref>
        </x14:conditionalFormatting>
        <x14:conditionalFormatting xmlns:xm="http://schemas.microsoft.com/office/excel/2006/main">
          <x14:cfRule type="expression" priority="947" id="{A64CFB6D-6503-4CFF-AF17-1A8415AAF304}">
            <xm:f>AND('Cage 24'!$I$8="",TODAY()&gt;='Cage 24'!$D$8)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F27 C27:D27</xm:sqref>
        </x14:conditionalFormatting>
        <x14:conditionalFormatting xmlns:xm="http://schemas.microsoft.com/office/excel/2006/main">
          <x14:cfRule type="expression" priority="946" id="{0ABCD594-7F7B-4C11-8C58-FF4A97DC1D9E}">
            <xm:f>AND('Cage 25'!$I$8="",TODAY()&gt;='Cage 25'!$D$8)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F28 C28:D28</xm:sqref>
        </x14:conditionalFormatting>
        <x14:conditionalFormatting xmlns:xm="http://schemas.microsoft.com/office/excel/2006/main">
          <x14:cfRule type="expression" priority="945" id="{62CD1D3C-70CB-4D7E-9FB2-1C82E995BD74}">
            <xm:f>AND('Cage 26'!$I$8="",TODAY()&gt;='Cage 26'!$D$8)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F29 C29:D29</xm:sqref>
        </x14:conditionalFormatting>
        <x14:conditionalFormatting xmlns:xm="http://schemas.microsoft.com/office/excel/2006/main">
          <x14:cfRule type="expression" priority="944" id="{37417556-F4B0-441C-B799-73E5F33BF36E}">
            <xm:f>AND('Cage 27'!$I$8="",TODAY()&gt;='Cage 27'!$D$8)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F30 C30:D30</xm:sqref>
        </x14:conditionalFormatting>
        <x14:conditionalFormatting xmlns:xm="http://schemas.microsoft.com/office/excel/2006/main">
          <x14:cfRule type="expression" priority="943" id="{ACEA6E74-06A3-4D6D-A80F-6697931C78A3}">
            <xm:f>AND('Cage 28'!$I$8="",TODAY()&gt;='Cage 28'!$D$8)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F31 C31:D31</xm:sqref>
        </x14:conditionalFormatting>
        <x14:conditionalFormatting xmlns:xm="http://schemas.microsoft.com/office/excel/2006/main">
          <x14:cfRule type="expression" priority="942" id="{E0E16D51-AAE9-4203-9EC9-F612B23B1342}">
            <xm:f>AND('Cage 29'!$I$8="",TODAY()&gt;='Cage 29'!$D$8)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F32 C32:D32</xm:sqref>
        </x14:conditionalFormatting>
        <x14:conditionalFormatting xmlns:xm="http://schemas.microsoft.com/office/excel/2006/main">
          <x14:cfRule type="expression" priority="941" id="{1EE366EA-C64D-49D3-A3BC-3F77841578AD}">
            <xm:f>AND('Cage 30'!$I$8="",TODAY()&gt;='Cage 30'!$D$8)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F33 C33:D33</xm:sqref>
        </x14:conditionalFormatting>
        <x14:conditionalFormatting xmlns:xm="http://schemas.microsoft.com/office/excel/2006/main">
          <x14:cfRule type="expression" priority="940" id="{4D271227-1DD1-4583-9AF3-8C7076E27769}">
            <xm:f>AND('Cage 31'!$I$8="",TODAY()&gt;='Cage 31'!$D$8)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F34 C34:D34</xm:sqref>
        </x14:conditionalFormatting>
        <x14:conditionalFormatting xmlns:xm="http://schemas.microsoft.com/office/excel/2006/main">
          <x14:cfRule type="expression" priority="939" id="{3D09C04F-9122-4D2D-BD06-7E3FDD5837E5}">
            <xm:f>AND('Cage 32'!$I$8="",TODAY()&gt;='Cage 32'!$D$8)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F35 C35:D35</xm:sqref>
        </x14:conditionalFormatting>
        <x14:conditionalFormatting xmlns:xm="http://schemas.microsoft.com/office/excel/2006/main">
          <x14:cfRule type="expression" priority="938" id="{3445ED3D-7CC8-4634-AAB2-587FD79F128E}">
            <xm:f>AND('Cage 33'!$I$8="",TODAY()&gt;='Cage 33'!$D$8)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F36 C36:D36</xm:sqref>
        </x14:conditionalFormatting>
        <x14:conditionalFormatting xmlns:xm="http://schemas.microsoft.com/office/excel/2006/main">
          <x14:cfRule type="expression" priority="937" id="{CAADDB22-7F26-46A0-936B-3351F1355C79}">
            <xm:f>AND('Cage 34'!$I$8="",TODAY()&gt;='Cage 34'!$D$8)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F37 C37:D37</xm:sqref>
        </x14:conditionalFormatting>
        <x14:conditionalFormatting xmlns:xm="http://schemas.microsoft.com/office/excel/2006/main">
          <x14:cfRule type="expression" priority="936" id="{6C56203B-0148-4479-A1CC-69C7FF90E400}">
            <xm:f>AND('Cage 35'!$I$8="",TODAY()&gt;='Cage 35'!$D$8)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F38 C38:D38</xm:sqref>
        </x14:conditionalFormatting>
        <x14:conditionalFormatting xmlns:xm="http://schemas.microsoft.com/office/excel/2006/main">
          <x14:cfRule type="expression" priority="934" id="{CCE73AB9-1728-4E6A-88FC-8497F596F924}">
            <xm:f>AND('Cage 37'!$I$8="",TODAY()&gt;='Cage 37'!$D$8)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F40 C40:D40</xm:sqref>
        </x14:conditionalFormatting>
        <x14:conditionalFormatting xmlns:xm="http://schemas.microsoft.com/office/excel/2006/main">
          <x14:cfRule type="expression" priority="895" id="{C46F36DB-FCAA-421F-9FEE-8E2866FC9528}">
            <xm:f>AND('Cage 1'!$I$20="",TODAY()&gt;='Cage 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F41 C41:D41</xm:sqref>
        </x14:conditionalFormatting>
        <x14:conditionalFormatting xmlns:xm="http://schemas.microsoft.com/office/excel/2006/main">
          <x14:cfRule type="expression" priority="858" id="{BD82581B-B6B1-4D6D-8A6B-19F1E09221C3}">
            <xm:f>AND('Cage 2'!$I$20="",TODAY()&gt;='Cage 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F42 C42:D42</xm:sqref>
        </x14:conditionalFormatting>
        <x14:conditionalFormatting xmlns:xm="http://schemas.microsoft.com/office/excel/2006/main">
          <x14:cfRule type="expression" priority="857" id="{6958958C-4B85-46CC-958F-D3F07ED6D54C}">
            <xm:f>AND('Cage 3'!$I$20="",TODAY()&gt;='Cage 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F43 C43:D43</xm:sqref>
        </x14:conditionalFormatting>
        <x14:conditionalFormatting xmlns:xm="http://schemas.microsoft.com/office/excel/2006/main">
          <x14:cfRule type="expression" priority="856" id="{74CB81C0-1D03-4491-8196-DC82CEB56CEE}">
            <xm:f>AND('Cage 4'!$I$20="",TODAY()&gt;='Cage 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F44 C44:D44</xm:sqref>
        </x14:conditionalFormatting>
        <x14:conditionalFormatting xmlns:xm="http://schemas.microsoft.com/office/excel/2006/main">
          <x14:cfRule type="expression" priority="855" id="{DEBB9F3B-90DE-46E3-87C3-61E29CEBC1FF}">
            <xm:f>AND('Cage 5'!$I$20="",TODAY()&gt;='Cage 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F45 C45:D45</xm:sqref>
        </x14:conditionalFormatting>
        <x14:conditionalFormatting xmlns:xm="http://schemas.microsoft.com/office/excel/2006/main">
          <x14:cfRule type="expression" priority="854" id="{4F90DA38-1146-48C2-B9D1-D21977060353}">
            <xm:f>AND('Cage 6'!$I$20="",TODAY()&gt;='Cage 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F46 C46:D46</xm:sqref>
        </x14:conditionalFormatting>
        <x14:conditionalFormatting xmlns:xm="http://schemas.microsoft.com/office/excel/2006/main">
          <x14:cfRule type="expression" priority="853" id="{363E6303-3DF1-440C-BC7E-3BAE34002829}">
            <xm:f>AND('Cage 7'!$I$20="",TODAY()&gt;='Cage 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F47 C47:D47</xm:sqref>
        </x14:conditionalFormatting>
        <x14:conditionalFormatting xmlns:xm="http://schemas.microsoft.com/office/excel/2006/main">
          <x14:cfRule type="expression" priority="852" id="{BC24643E-FD2C-471C-8A3C-8DD9D9085EF6}">
            <xm:f>AND('Cage 8'!$I$20="",TODAY()&gt;='Cage 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F48 C48:D48</xm:sqref>
        </x14:conditionalFormatting>
        <x14:conditionalFormatting xmlns:xm="http://schemas.microsoft.com/office/excel/2006/main">
          <x14:cfRule type="expression" priority="851" id="{A28A5D8F-0CD9-456F-827A-A72B635CC137}">
            <xm:f>AND('Cage 9'!$I$20="",TODAY()&gt;='Cage 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F49 C49:D49</xm:sqref>
        </x14:conditionalFormatting>
        <x14:conditionalFormatting xmlns:xm="http://schemas.microsoft.com/office/excel/2006/main">
          <x14:cfRule type="expression" priority="849" id="{8BC49781-DCC4-4D8C-9063-70361C415D7D}">
            <xm:f>AND('Cage 11'!$I$20="",TODAY()&gt;='Cage 11'!$D$20)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F51 C51:D51</xm:sqref>
        </x14:conditionalFormatting>
        <x14:conditionalFormatting xmlns:xm="http://schemas.microsoft.com/office/excel/2006/main">
          <x14:cfRule type="expression" priority="848" id="{FA24F054-5090-44C6-8B9F-E0FFBBE2AE7B}">
            <xm:f>AND('Cage 12'!$I$20="",TODAY()&gt;='Cage 12'!$D$20)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F52 C52:D52</xm:sqref>
        </x14:conditionalFormatting>
        <x14:conditionalFormatting xmlns:xm="http://schemas.microsoft.com/office/excel/2006/main">
          <x14:cfRule type="expression" priority="847" id="{E75639E4-D8B2-4B3E-A6E7-D261A6AC2D07}">
            <xm:f>AND('Cage 13'!$I$20="",TODAY()&gt;='Cage 13'!$D$20)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F53 C53:D53</xm:sqref>
        </x14:conditionalFormatting>
        <x14:conditionalFormatting xmlns:xm="http://schemas.microsoft.com/office/excel/2006/main">
          <x14:cfRule type="expression" priority="272" id="{335D1CDB-987B-4014-AB8E-CAB5082E1E19}">
            <xm:f>AND('Cage 14'!$I$20="",TODAY()&gt;='Cage 14'!$D$20)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F54 C54:D54</xm:sqref>
        </x14:conditionalFormatting>
        <x14:conditionalFormatting xmlns:xm="http://schemas.microsoft.com/office/excel/2006/main">
          <x14:cfRule type="expression" priority="845" id="{ECC1041A-64D7-442E-B232-61D8E9FA2D6B}">
            <xm:f>AND('Cage 15'!$I$20="",TODAY()&gt;='Cage 15'!$D$20)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F55 C55:D55</xm:sqref>
        </x14:conditionalFormatting>
        <x14:conditionalFormatting xmlns:xm="http://schemas.microsoft.com/office/excel/2006/main">
          <x14:cfRule type="expression" priority="844" id="{E754199B-CDC3-42A5-B7EA-028FBC3F6AF3}">
            <xm:f>AND('Cage 16'!$I$20="",TODAY()&gt;='Cage 16'!$D$20)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F56 C56:D56</xm:sqref>
        </x14:conditionalFormatting>
        <x14:conditionalFormatting xmlns:xm="http://schemas.microsoft.com/office/excel/2006/main">
          <x14:cfRule type="expression" priority="843" id="{1E8B8DA3-E00F-4DE7-8DAE-681FF6B59100}">
            <xm:f>AND('Cage 17'!$I$20="",TODAY()&gt;='Cage 17'!$D$20)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F57 C57:D57</xm:sqref>
        </x14:conditionalFormatting>
        <x14:conditionalFormatting xmlns:xm="http://schemas.microsoft.com/office/excel/2006/main">
          <x14:cfRule type="expression" priority="842" id="{BF5F6428-876D-40DD-98AA-90352DA2B191}">
            <xm:f>AND('Cage 18'!$I$20="",TODAY()&gt;='Cage 18'!$D$20)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F58 C58:D58</xm:sqref>
        </x14:conditionalFormatting>
        <x14:conditionalFormatting xmlns:xm="http://schemas.microsoft.com/office/excel/2006/main">
          <x14:cfRule type="expression" priority="841" id="{C52F76BD-79ED-4A6C-AC9A-3E02D7151F0B}">
            <xm:f>AND('Cage 19'!$I$20="",TODAY()&gt;='Cage 19'!$D$20)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F59 C59:D59</xm:sqref>
        </x14:conditionalFormatting>
        <x14:conditionalFormatting xmlns:xm="http://schemas.microsoft.com/office/excel/2006/main">
          <x14:cfRule type="expression" priority="840" id="{214A0B7E-F5F3-4B63-8829-F7B769CB603B}">
            <xm:f>AND('Cage 20'!$I$20="",TODAY()&gt;='Cage 20'!$D$20)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F60 C60:D60</xm:sqref>
        </x14:conditionalFormatting>
        <x14:conditionalFormatting xmlns:xm="http://schemas.microsoft.com/office/excel/2006/main">
          <x14:cfRule type="expression" priority="839" id="{87B72D8B-1AD0-485E-BBB8-AE15FCBE4533}">
            <xm:f>AND('Cage 21'!$I$20="",TODAY()&gt;='Cage 21'!$D$20)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F61 C61:D61</xm:sqref>
        </x14:conditionalFormatting>
        <x14:conditionalFormatting xmlns:xm="http://schemas.microsoft.com/office/excel/2006/main">
          <x14:cfRule type="expression" priority="838" id="{8A11662E-C5E1-4B91-9DF0-F5E82CE47223}">
            <xm:f>AND('Cage 22'!$I$20="",TODAY()&gt;='Cage 22'!$D$20)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F62 C62:D62</xm:sqref>
        </x14:conditionalFormatting>
        <x14:conditionalFormatting xmlns:xm="http://schemas.microsoft.com/office/excel/2006/main">
          <x14:cfRule type="expression" priority="837" id="{65D6B86C-5058-41C3-9077-72E2B25A02E5}">
            <xm:f>AND('Cage 23'!$I$20="",TODAY()&gt;='Cage 23'!$D$20)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F63 C63:D63</xm:sqref>
        </x14:conditionalFormatting>
        <x14:conditionalFormatting xmlns:xm="http://schemas.microsoft.com/office/excel/2006/main">
          <x14:cfRule type="expression" priority="836" id="{56933445-7D42-4F6A-A846-7B9DDD50BD31}">
            <xm:f>AND('Cage 24'!$I$20="",TODAY()&gt;='Cage 24'!$D$20)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F64 C64:D64</xm:sqref>
        </x14:conditionalFormatting>
        <x14:conditionalFormatting xmlns:xm="http://schemas.microsoft.com/office/excel/2006/main">
          <x14:cfRule type="expression" priority="835" id="{362CAE67-433A-46E9-B0B7-B05734470BC4}">
            <xm:f>AND('Cage 25'!$I$20="",TODAY()&gt;='Cage 25'!$D$20)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F65 C65:D65</xm:sqref>
        </x14:conditionalFormatting>
        <x14:conditionalFormatting xmlns:xm="http://schemas.microsoft.com/office/excel/2006/main">
          <x14:cfRule type="expression" priority="833" id="{E9709ABE-8B32-4D42-80F1-B04F7E664281}">
            <xm:f>AND('Cage 27'!$I$20="",TODAY()&gt;='Cage 27'!$D$20)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F67 C67:D67</xm:sqref>
        </x14:conditionalFormatting>
        <x14:conditionalFormatting xmlns:xm="http://schemas.microsoft.com/office/excel/2006/main">
          <x14:cfRule type="expression" priority="832" id="{F9F68671-E294-42A5-8390-4B491AFFAD77}">
            <xm:f>AND('Cage 28'!$I$20="",TODAY()&gt;='Cage 28'!$D$20)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F68 C68:D68</xm:sqref>
        </x14:conditionalFormatting>
        <x14:conditionalFormatting xmlns:xm="http://schemas.microsoft.com/office/excel/2006/main">
          <x14:cfRule type="expression" priority="831" id="{D9B15E42-34D0-45A6-8B49-E50A4ED1B64A}">
            <xm:f>AND('Cage 29'!$I$20="",TODAY()&gt;='Cage 29'!$D$20)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F69 C69:D69</xm:sqref>
        </x14:conditionalFormatting>
        <x14:conditionalFormatting xmlns:xm="http://schemas.microsoft.com/office/excel/2006/main">
          <x14:cfRule type="expression" priority="830" id="{6DB11E9E-FFD4-44A1-881B-08D17F794315}">
            <xm:f>AND('Cage 30'!$I$20="",TODAY()&gt;='Cage 30'!$D$20)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F70 C70:D70</xm:sqref>
        </x14:conditionalFormatting>
        <x14:conditionalFormatting xmlns:xm="http://schemas.microsoft.com/office/excel/2006/main">
          <x14:cfRule type="expression" priority="829" id="{DF2BF223-E440-420E-B3BE-CCADE0736D88}">
            <xm:f>AND('Cage 31'!$I$20="",TODAY()&gt;='Cage 31'!$D$20)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F71 C71:D71</xm:sqref>
        </x14:conditionalFormatting>
        <x14:conditionalFormatting xmlns:xm="http://schemas.microsoft.com/office/excel/2006/main">
          <x14:cfRule type="expression" priority="828" id="{155D53D4-D47C-48C4-BB68-0998E2E681B3}">
            <xm:f>AND('Cage 32'!$I$20="",TODAY()&gt;='Cage 32'!$D$20)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F72 C72:D72</xm:sqref>
        </x14:conditionalFormatting>
        <x14:conditionalFormatting xmlns:xm="http://schemas.microsoft.com/office/excel/2006/main">
          <x14:cfRule type="expression" priority="827" id="{D00A58AD-A25E-4547-8B96-88C542BB7BA6}">
            <xm:f>AND('Cage 33'!$I$20="",TODAY()&gt;='Cage 33'!$D$20)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F73 C73:D73</xm:sqref>
        </x14:conditionalFormatting>
        <x14:conditionalFormatting xmlns:xm="http://schemas.microsoft.com/office/excel/2006/main">
          <x14:cfRule type="expression" priority="826" id="{8BECD413-0D78-41BB-A8CA-0C92D36B39BF}">
            <xm:f>AND('Cage 34'!$I$20="",TODAY()&gt;='Cage 34'!$D$20)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F74 C74:D74</xm:sqref>
        </x14:conditionalFormatting>
        <x14:conditionalFormatting xmlns:xm="http://schemas.microsoft.com/office/excel/2006/main">
          <x14:cfRule type="expression" priority="825" id="{DF24B5A4-F58C-4B24-8336-D5B7C2E60B94}">
            <xm:f>AND('Cage 35'!$I$20="",TODAY()&gt;='Cage 35'!$D$20)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F75 C75:D75</xm:sqref>
        </x14:conditionalFormatting>
        <x14:conditionalFormatting xmlns:xm="http://schemas.microsoft.com/office/excel/2006/main">
          <x14:cfRule type="expression" priority="824" id="{1AE17D6E-C573-4183-8C13-B228EB652E42}">
            <xm:f>AND('Cage 36'!$I$20="",TODAY()&gt;='Cage 36'!$D$20)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F76 C76:D76</xm:sqref>
        </x14:conditionalFormatting>
        <x14:conditionalFormatting xmlns:xm="http://schemas.microsoft.com/office/excel/2006/main">
          <x14:cfRule type="expression" priority="823" id="{B6DFD893-592D-4D03-A17C-DE6861E5F8C9}">
            <xm:f>AND('Cage 37'!$I$20="",TODAY()&gt;='Cage 37'!$D$20)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F77 C77:D77</xm:sqref>
        </x14:conditionalFormatting>
        <x14:conditionalFormatting xmlns:xm="http://schemas.microsoft.com/office/excel/2006/main">
          <x14:cfRule type="expression" priority="859" id="{CE0A5EDC-1213-4C9C-B19E-72F075156E9C}">
            <xm:f>AND('Cage 1'!$Q$8="",TODAY()&gt;'Cage 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F78</xm:sqref>
        </x14:conditionalFormatting>
        <x14:conditionalFormatting xmlns:xm="http://schemas.microsoft.com/office/excel/2006/main">
          <x14:cfRule type="expression" priority="784" id="{9080C5DB-E005-47B1-8625-61F0946079EE}">
            <xm:f>AND('Cage 2'!$Q$8="",TODAY()&gt;'Cage 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F79</xm:sqref>
        </x14:conditionalFormatting>
        <x14:conditionalFormatting xmlns:xm="http://schemas.microsoft.com/office/excel/2006/main">
          <x14:cfRule type="expression" priority="783" id="{DC00722F-4FD6-4824-BA6B-9DBF8C57905D}">
            <xm:f>AND('Cage 3'!$Q$8="",TODAY()&gt;'Cage 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expression" priority="782" id="{4A95E119-A126-4B08-94EE-C40ECDA5BA9C}">
            <xm:f>AND('Cage 4'!$Q$8="",TODAY()&gt;'Cage 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F81</xm:sqref>
        </x14:conditionalFormatting>
        <x14:conditionalFormatting xmlns:xm="http://schemas.microsoft.com/office/excel/2006/main">
          <x14:cfRule type="expression" priority="781" id="{63E8AEFD-1107-4E32-9D58-9C5E2AF200BD}">
            <xm:f>AND('Cage 5'!$Q$8="",TODAY()&gt;'Cage 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F82</xm:sqref>
        </x14:conditionalFormatting>
        <x14:conditionalFormatting xmlns:xm="http://schemas.microsoft.com/office/excel/2006/main">
          <x14:cfRule type="expression" priority="780" id="{21CA9D8A-5AA6-4A95-BF76-B3CFC688308C}">
            <xm:f>AND('Cage 6'!$Q$8="",TODAY()&gt;'Cage 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779" id="{0375757C-4123-4A1E-8625-CB38CE98D909}">
            <xm:f>AND('Cage 7'!$Q$8="",TODAY()&gt;'Cage 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F84</xm:sqref>
        </x14:conditionalFormatting>
        <x14:conditionalFormatting xmlns:xm="http://schemas.microsoft.com/office/excel/2006/main">
          <x14:cfRule type="expression" priority="778" id="{1FE2F481-9FF9-4054-82B7-7CD20D09ABE0}">
            <xm:f>AND('Cage 8'!$Q$8="",TODAY()&gt;'Cage 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expression" priority="777" id="{2B3B6393-0EBF-460A-B499-904B320D0AA6}">
            <xm:f>AND('Cage 9'!$Q$8="",TODAY()&gt;'Cage 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F86</xm:sqref>
        </x14:conditionalFormatting>
        <x14:conditionalFormatting xmlns:xm="http://schemas.microsoft.com/office/excel/2006/main">
          <x14:cfRule type="expression" priority="775" id="{86B28609-ECA7-4663-9FB7-26DA854D6B1F}">
            <xm:f>AND('Cage 11'!$Q$8="",TODAY()&gt;'Cage 11'!$L$8)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F88</xm:sqref>
        </x14:conditionalFormatting>
        <x14:conditionalFormatting xmlns:xm="http://schemas.microsoft.com/office/excel/2006/main">
          <x14:cfRule type="expression" priority="774" id="{3EE6A0EE-3B06-42B7-80AD-606304B4ECE4}">
            <xm:f>AND('Cage 12'!$Q$8="",TODAY()&gt;='Cage 12'!$L$8)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F89 C89:D89</xm:sqref>
        </x14:conditionalFormatting>
        <x14:conditionalFormatting xmlns:xm="http://schemas.microsoft.com/office/excel/2006/main">
          <x14:cfRule type="expression" priority="773" id="{5694539A-C847-4A35-A028-387346FDAA3D}">
            <xm:f>AND('Cage 13'!$Q$8="",TODAY()&gt;='Cage 13'!$L$8)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F90 C90:D90</xm:sqref>
        </x14:conditionalFormatting>
        <x14:conditionalFormatting xmlns:xm="http://schemas.microsoft.com/office/excel/2006/main">
          <x14:cfRule type="expression" priority="772" id="{93900418-07AE-4C7B-AB6C-85F7A8F3F8E9}">
            <xm:f>AND('Cage 14'!$Q$8="",TODAY()&gt;='Cage 14'!$L$8)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F91 C91:D91</xm:sqref>
        </x14:conditionalFormatting>
        <x14:conditionalFormatting xmlns:xm="http://schemas.microsoft.com/office/excel/2006/main">
          <x14:cfRule type="expression" priority="771" id="{09451E3D-BC66-4FCC-85E2-3C2B5B1BEFE1}">
            <xm:f>AND('Cage 15'!$Q$8="",TODAY()&gt;='Cage 15'!$L$8)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F92 C92:D92</xm:sqref>
        </x14:conditionalFormatting>
        <x14:conditionalFormatting xmlns:xm="http://schemas.microsoft.com/office/excel/2006/main">
          <x14:cfRule type="expression" priority="770" id="{1D9440FD-62F2-4EA3-AC8D-53F1C1C34180}">
            <xm:f>AND('Cage 16'!$Q$8="",TODAY()&gt;='Cage 16'!$L$8)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F93 C93:D93</xm:sqref>
        </x14:conditionalFormatting>
        <x14:conditionalFormatting xmlns:xm="http://schemas.microsoft.com/office/excel/2006/main">
          <x14:cfRule type="expression" priority="769" id="{028C5054-7D0C-4FB1-A45F-873DB24BFFF4}">
            <xm:f>AND('Cage 17'!$Q$8="",TODAY()&gt;='Cage 17'!$L$8)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F94 C94:D94</xm:sqref>
        </x14:conditionalFormatting>
        <x14:conditionalFormatting xmlns:xm="http://schemas.microsoft.com/office/excel/2006/main">
          <x14:cfRule type="expression" priority="768" id="{F20C171D-15D8-4E00-9D1A-FA642A1D5DC1}">
            <xm:f>AND('Cage 18'!$Q$8="",TODAY()&gt;='Cage 18'!$L$8)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F95 C95:D95</xm:sqref>
        </x14:conditionalFormatting>
        <x14:conditionalFormatting xmlns:xm="http://schemas.microsoft.com/office/excel/2006/main">
          <x14:cfRule type="expression" priority="767" id="{5C7A6A46-FB53-4C58-835D-DC9B012EE937}">
            <xm:f>AND('Cage 19'!$Q$8="",TODAY()&gt;='Cage 19'!$L$8)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F96 C96:D96</xm:sqref>
        </x14:conditionalFormatting>
        <x14:conditionalFormatting xmlns:xm="http://schemas.microsoft.com/office/excel/2006/main">
          <x14:cfRule type="expression" priority="691" id="{48B0A39C-3F1D-48FD-AA51-019FBA089200}">
            <xm:f>AND('Cage 20'!$Q$8="",TODAY()&gt;='Cage 20'!$L$8)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F97 C97:D97</xm:sqref>
        </x14:conditionalFormatting>
        <x14:conditionalFormatting xmlns:xm="http://schemas.microsoft.com/office/excel/2006/main">
          <x14:cfRule type="expression" priority="765" id="{CD3FF9C9-35B5-42A4-9A5D-B607AC060882}">
            <xm:f>AND('Cage 21'!$Q$8="",TODAY()&gt;='Cage 21'!$L$8)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F98 C98:D98</xm:sqref>
        </x14:conditionalFormatting>
        <x14:conditionalFormatting xmlns:xm="http://schemas.microsoft.com/office/excel/2006/main">
          <x14:cfRule type="expression" priority="764" id="{039AA3DF-C5C1-432C-89EE-224B05792AEC}">
            <xm:f>AND('Cage 22'!$Q$8="",TODAY()&gt;='Cage 22'!$L$8)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F99 C99:D99</xm:sqref>
        </x14:conditionalFormatting>
        <x14:conditionalFormatting xmlns:xm="http://schemas.microsoft.com/office/excel/2006/main">
          <x14:cfRule type="expression" priority="763" id="{BD7E0124-08D5-401B-A463-932274087FE8}">
            <xm:f>AND('Cage 23'!$Q$8="",TODAY()&gt;='Cage 23'!$L$8)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F100 C100:D100</xm:sqref>
        </x14:conditionalFormatting>
        <x14:conditionalFormatting xmlns:xm="http://schemas.microsoft.com/office/excel/2006/main">
          <x14:cfRule type="expression" priority="762" id="{8C8F7882-2AC7-4A10-99E6-484DB6A5A0B0}">
            <xm:f>AND('Cage 24'!$Q$8="",TODAY()&gt;='Cage 24'!$L$8)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F101 C101:D101</xm:sqref>
        </x14:conditionalFormatting>
        <x14:conditionalFormatting xmlns:xm="http://schemas.microsoft.com/office/excel/2006/main">
          <x14:cfRule type="expression" priority="761" id="{3274E991-660D-4841-9E88-ED6477007F9C}">
            <xm:f>AND('Cage 25'!$Q$8="",TODAY()&gt;='Cage 25'!$L$8)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F102 C102:D102</xm:sqref>
        </x14:conditionalFormatting>
        <x14:conditionalFormatting xmlns:xm="http://schemas.microsoft.com/office/excel/2006/main">
          <x14:cfRule type="expression" priority="760" id="{E45B5245-3260-4B97-A05A-66CCCFE3877D}">
            <xm:f>AND('Cage 26'!$Q$8="",TODAY()&gt;='Cage 26'!$L$8)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F103 C103:D103</xm:sqref>
        </x14:conditionalFormatting>
        <x14:conditionalFormatting xmlns:xm="http://schemas.microsoft.com/office/excel/2006/main">
          <x14:cfRule type="expression" priority="759" id="{345689C7-2DAB-4E14-BD5A-CD654C3EEC4B}">
            <xm:f>AND('Cage 27'!$Q$8="",TODAY()&gt;='Cage 27'!$L$8)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F104 C104:D104</xm:sqref>
        </x14:conditionalFormatting>
        <x14:conditionalFormatting xmlns:xm="http://schemas.microsoft.com/office/excel/2006/main">
          <x14:cfRule type="expression" priority="758" id="{B948D613-D23B-4CD4-AF15-9247480F8BAA}">
            <xm:f>AND('Cage 28'!$Q$8="",TODAY()&gt;='Cage 28'!$L$8)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F105 C105:D105</xm:sqref>
        </x14:conditionalFormatting>
        <x14:conditionalFormatting xmlns:xm="http://schemas.microsoft.com/office/excel/2006/main">
          <x14:cfRule type="expression" priority="757" id="{C9946526-C005-4E0C-A592-C6C0B3D11EA2}">
            <xm:f>AND('Cage 29'!$Q$8="",TODAY()&gt;='Cage 29'!$L$8)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F106 C106:D106</xm:sqref>
        </x14:conditionalFormatting>
        <x14:conditionalFormatting xmlns:xm="http://schemas.microsoft.com/office/excel/2006/main">
          <x14:cfRule type="expression" priority="756" id="{DF7D179C-9AB3-4FD8-9E7F-BD4AAC8CE67F}">
            <xm:f>AND('Cage 30'!$Q$8="",TODAY()&gt;='Cage 30'!$L$8)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F107 C107:D107</xm:sqref>
        </x14:conditionalFormatting>
        <x14:conditionalFormatting xmlns:xm="http://schemas.microsoft.com/office/excel/2006/main">
          <x14:cfRule type="expression" priority="755" id="{7F1A7584-D1A2-4B1B-87E2-5DC8D05C4845}">
            <xm:f>AND('Cage 31'!$Q$8="",TODAY()&gt;='Cage 31'!$L$8)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F108 C108:D108</xm:sqref>
        </x14:conditionalFormatting>
        <x14:conditionalFormatting xmlns:xm="http://schemas.microsoft.com/office/excel/2006/main">
          <x14:cfRule type="expression" priority="679" id="{CB388C39-DDF8-4D7E-B1B7-69DBFD782592}">
            <xm:f>AND('Cage 32'!$Q$8="",TODAY()&gt;='Cage 32'!$L$8)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F109 C109:D109</xm:sqref>
        </x14:conditionalFormatting>
        <x14:conditionalFormatting xmlns:xm="http://schemas.microsoft.com/office/excel/2006/main">
          <x14:cfRule type="expression" priority="753" id="{CE665B30-84E5-4185-8BF7-A058040EE513}">
            <xm:f>AND('Cage 33'!$Q$8="",TODAY()&gt;='Cage 33'!$L$8)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F110 C110:D110</xm:sqref>
        </x14:conditionalFormatting>
        <x14:conditionalFormatting xmlns:xm="http://schemas.microsoft.com/office/excel/2006/main">
          <x14:cfRule type="expression" priority="752" id="{09B07EB5-EDB8-42C8-A0F5-87B172B2CAF0}">
            <xm:f>AND('Cage 34'!$Q$8="",TODAY()&gt;='Cage 34'!$L$8)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F111 C111:D111</xm:sqref>
        </x14:conditionalFormatting>
        <x14:conditionalFormatting xmlns:xm="http://schemas.microsoft.com/office/excel/2006/main">
          <x14:cfRule type="expression" priority="751" id="{D2C14993-6E38-4100-B70D-3E9FC5DCD59D}">
            <xm:f>AND('Cage 35'!$Q$8="",TODAY()&gt;='Cage 35'!$L$8)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F112 C112:D112</xm:sqref>
        </x14:conditionalFormatting>
        <x14:conditionalFormatting xmlns:xm="http://schemas.microsoft.com/office/excel/2006/main">
          <x14:cfRule type="expression" priority="750" id="{8C4EB13B-5407-46B5-9620-D0CD0E50B5F4}">
            <xm:f>AND('Cage 36'!$Q$8="",TODAY()&gt;='Cage 36'!$L$8)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F113 C113:D113</xm:sqref>
        </x14:conditionalFormatting>
        <x14:conditionalFormatting xmlns:xm="http://schemas.microsoft.com/office/excel/2006/main">
          <x14:cfRule type="expression" priority="749" id="{0B7C69A0-5C7F-402F-8593-EC3B1CD16A0E}">
            <xm:f>AND('Cage 37'!$Q$8="",TODAY()&gt;='Cage 37'!$L$8)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F114 C114:D114</xm:sqref>
        </x14:conditionalFormatting>
        <x14:conditionalFormatting xmlns:xm="http://schemas.microsoft.com/office/excel/2006/main">
          <x14:cfRule type="expression" priority="748" id="{AD30945D-86E4-4CE8-85B8-4D5D1ED2A48A}">
            <xm:f>AND('Cage 1'!$Q$20="",TODAY()&gt;='Cage 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F115 C115:D115</xm:sqref>
        </x14:conditionalFormatting>
        <x14:conditionalFormatting xmlns:xm="http://schemas.microsoft.com/office/excel/2006/main">
          <x14:cfRule type="expression" priority="596" id="{5192D58D-B7B5-4C8A-8D45-D392E35F9940}">
            <xm:f>AND('Cage 2'!$Q$20="",TODAY()&gt;='Cage 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F116 C116:D116</xm:sqref>
        </x14:conditionalFormatting>
        <x14:conditionalFormatting xmlns:xm="http://schemas.microsoft.com/office/excel/2006/main">
          <x14:cfRule type="expression" priority="595" id="{2A5E9570-4269-4E02-84E9-3C1F934F03C7}">
            <xm:f>AND('Cage 3'!$Q$20="",TODAY()&gt;='Cage 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F117 C117:D117</xm:sqref>
        </x14:conditionalFormatting>
        <x14:conditionalFormatting xmlns:xm="http://schemas.microsoft.com/office/excel/2006/main">
          <x14:cfRule type="expression" priority="594" id="{C4CADE97-4E7F-4E1C-B150-21FB9DF723FD}">
            <xm:f>AND('Cage 4'!$Q$20="",TODAY()&gt;='Cage 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F118 C118:D118</xm:sqref>
        </x14:conditionalFormatting>
        <x14:conditionalFormatting xmlns:xm="http://schemas.microsoft.com/office/excel/2006/main">
          <x14:cfRule type="expression" priority="593" id="{481FC2B8-C266-4E3E-ACF5-226AE342383A}">
            <xm:f>AND('Cage 5'!$Q$20="",TODAY()&gt;='Cage 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F119 C119:D119</xm:sqref>
        </x14:conditionalFormatting>
        <x14:conditionalFormatting xmlns:xm="http://schemas.microsoft.com/office/excel/2006/main">
          <x14:cfRule type="expression" priority="592" id="{37BA9578-CBEA-4645-A939-B41769106B90}">
            <xm:f>AND('Cage 6'!$Q$20="",TODAY()&gt;='Cage 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F120 C120:D120</xm:sqref>
        </x14:conditionalFormatting>
        <x14:conditionalFormatting xmlns:xm="http://schemas.microsoft.com/office/excel/2006/main">
          <x14:cfRule type="expression" priority="591" id="{0323C16D-B7F6-47B4-A873-08AD2F93C98C}">
            <xm:f>AND('Cage 7'!$Q$20="",TODAY()&gt;='Cage 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F121 C121:D121</xm:sqref>
        </x14:conditionalFormatting>
        <x14:conditionalFormatting xmlns:xm="http://schemas.microsoft.com/office/excel/2006/main">
          <x14:cfRule type="expression" priority="590" id="{7E336A9F-423B-4C11-BA0A-A6D91871AE97}">
            <xm:f>AND('Cage 8'!$Q$20="",TODAY()&gt;='Cage 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F122 C122:D122</xm:sqref>
        </x14:conditionalFormatting>
        <x14:conditionalFormatting xmlns:xm="http://schemas.microsoft.com/office/excel/2006/main">
          <x14:cfRule type="expression" priority="589" id="{31D88B47-8EA5-4113-B8D9-D6B80640EC76}">
            <xm:f>AND('Cage 9'!$Q$20="",TODAY()&gt;='Cage 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F123 C123:D123</xm:sqref>
        </x14:conditionalFormatting>
        <x14:conditionalFormatting xmlns:xm="http://schemas.microsoft.com/office/excel/2006/main">
          <x14:cfRule type="expression" priority="587" id="{43A16E74-70CA-4EBA-BFE6-EBB500AF5418}">
            <xm:f>AND('Cage 11'!$Q$20="",TODAY()&gt;='Cage 11'!$L$20)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F125 C125:D125</xm:sqref>
        </x14:conditionalFormatting>
        <x14:conditionalFormatting xmlns:xm="http://schemas.microsoft.com/office/excel/2006/main">
          <x14:cfRule type="expression" priority="586" id="{2699B8B3-B4A4-4691-9ACC-89F1CDD8C1A7}">
            <xm:f>AND('Cage 12'!$Q$20="",TODAY()&gt;='Cage 12'!$L$20)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F126 C126:D126</xm:sqref>
        </x14:conditionalFormatting>
        <x14:conditionalFormatting xmlns:xm="http://schemas.microsoft.com/office/excel/2006/main">
          <x14:cfRule type="expression" priority="585" id="{D4CA4A99-A4EA-42E2-8610-E73F7D7E60BB}">
            <xm:f>AND('Cage 13'!$Q$20="",TODAY()&gt;='Cage 13'!$L$20)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F127 C127:D127</xm:sqref>
        </x14:conditionalFormatting>
        <x14:conditionalFormatting xmlns:xm="http://schemas.microsoft.com/office/excel/2006/main">
          <x14:cfRule type="expression" priority="584" id="{73737095-6AEE-4AC5-8874-CE2B682F6D8D}">
            <xm:f>AND('Cage 14'!$Q$20="",TODAY()&gt;='Cage 14'!$L$20)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F128 C128:D128</xm:sqref>
        </x14:conditionalFormatting>
        <x14:conditionalFormatting xmlns:xm="http://schemas.microsoft.com/office/excel/2006/main">
          <x14:cfRule type="expression" priority="583" id="{2FB5021B-B52B-4570-901B-1A8C7D50E109}">
            <xm:f>AND('Cage 15'!$Q$20="",TODAY()&gt;='Cage 15'!$L$20)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F129 C129:D129</xm:sqref>
        </x14:conditionalFormatting>
        <x14:conditionalFormatting xmlns:xm="http://schemas.microsoft.com/office/excel/2006/main">
          <x14:cfRule type="expression" priority="582" id="{F10A30EF-D127-4FEF-B560-30E84343F307}">
            <xm:f>AND('Cage 16'!$Q$20="",TODAY()&gt;='Cage 16'!$L$20)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F130 C130:D130</xm:sqref>
        </x14:conditionalFormatting>
        <x14:conditionalFormatting xmlns:xm="http://schemas.microsoft.com/office/excel/2006/main">
          <x14:cfRule type="expression" priority="581" id="{482DCC73-14F5-4B7B-BEDB-9C6832BC2134}">
            <xm:f>AND('Cage 17'!$Q$20="",TODAY()&gt;='Cage 17'!$L$20)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F131 C131:D131</xm:sqref>
        </x14:conditionalFormatting>
        <x14:conditionalFormatting xmlns:xm="http://schemas.microsoft.com/office/excel/2006/main">
          <x14:cfRule type="expression" priority="580" id="{DF001389-5956-491E-92FB-EB02E2532BAD}">
            <xm:f>AND('Cage 18'!$Q$20="",TODAY()&gt;='Cage 18'!$L$20)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F132 C132:D132</xm:sqref>
        </x14:conditionalFormatting>
        <x14:conditionalFormatting xmlns:xm="http://schemas.microsoft.com/office/excel/2006/main">
          <x14:cfRule type="expression" priority="579" id="{58E9AD89-35D3-4B36-ADFB-BBC56AF230F8}">
            <xm:f>AND('Cage 19'!$Q$20="",TODAY()&gt;='Cage 19'!$L$20)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F133 C133:D133</xm:sqref>
        </x14:conditionalFormatting>
        <x14:conditionalFormatting xmlns:xm="http://schemas.microsoft.com/office/excel/2006/main">
          <x14:cfRule type="expression" priority="578" id="{DCD1D12C-2F45-4A32-9B27-26955B0E9BA9}">
            <xm:f>AND('Cage 20'!$Q$20="",TODAY()&gt;='Cage 20'!$L$20)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F134 C134:D134</xm:sqref>
        </x14:conditionalFormatting>
        <x14:conditionalFormatting xmlns:xm="http://schemas.microsoft.com/office/excel/2006/main">
          <x14:cfRule type="expression" priority="577" id="{8FE0FDB7-63A0-4443-AD7C-AC50271C5D49}">
            <xm:f>AND('Cage 21'!$Q$20="",TODAY()&gt;='Cage 21'!$L$20)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F135 C135:D135</xm:sqref>
        </x14:conditionalFormatting>
        <x14:conditionalFormatting xmlns:xm="http://schemas.microsoft.com/office/excel/2006/main">
          <x14:cfRule type="expression" priority="576" id="{C98AC334-809A-43CE-9787-3D442265ACAE}">
            <xm:f>AND('Cage 22'!$Q$20="",TODAY()&gt;='Cage 22'!$L$20)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F136 C136:D136</xm:sqref>
        </x14:conditionalFormatting>
        <x14:conditionalFormatting xmlns:xm="http://schemas.microsoft.com/office/excel/2006/main">
          <x14:cfRule type="expression" priority="575" id="{C46E3CCF-7645-406E-A2A7-02362345D228}">
            <xm:f>AND('Cage 23'!$Q$20="",TODAY()&gt;='Cage 23'!$L$20)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F137 C137:D137</xm:sqref>
        </x14:conditionalFormatting>
        <x14:conditionalFormatting xmlns:xm="http://schemas.microsoft.com/office/excel/2006/main">
          <x14:cfRule type="expression" priority="574" id="{B13F2449-B0AE-4A9D-BE35-AC9B842B5336}">
            <xm:f>AND('Cage 24'!$Q$20="",TODAY()&gt;='Cage 24'!$L$20)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F138 C138:D138</xm:sqref>
        </x14:conditionalFormatting>
        <x14:conditionalFormatting xmlns:xm="http://schemas.microsoft.com/office/excel/2006/main">
          <x14:cfRule type="expression" priority="573" id="{3C6E7246-F399-4B38-99ED-0989C5A061A7}">
            <xm:f>AND('Cage 25'!$Q$20="",TODAY()&gt;='Cage 25'!$L$20)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F139 C139:D139</xm:sqref>
        </x14:conditionalFormatting>
        <x14:conditionalFormatting xmlns:xm="http://schemas.microsoft.com/office/excel/2006/main">
          <x14:cfRule type="expression" priority="572" id="{B43EE567-0BD2-4584-89A0-42BE8895EF85}">
            <xm:f>AND('Cage 26'!$Q$20="",TODAY()&gt;='Cage 26'!$L$20)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F140 C140:D140</xm:sqref>
        </x14:conditionalFormatting>
        <x14:conditionalFormatting xmlns:xm="http://schemas.microsoft.com/office/excel/2006/main">
          <x14:cfRule type="expression" priority="571" id="{949CB3E5-A80D-4D87-902C-B23551BAC363}">
            <xm:f>AND('Cage 27'!$Q$20="",TODAY()&gt;='Cage 27'!$L$20)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F141 C141:D141</xm:sqref>
        </x14:conditionalFormatting>
        <x14:conditionalFormatting xmlns:xm="http://schemas.microsoft.com/office/excel/2006/main">
          <x14:cfRule type="expression" priority="570" id="{7AA3839D-BA8B-4D40-94DD-901F0CF02251}">
            <xm:f>AND('Cage 28'!$Q$20="",TODAY()&gt;='Cage 28'!$L$20)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F142 C142:D142</xm:sqref>
        </x14:conditionalFormatting>
        <x14:conditionalFormatting xmlns:xm="http://schemas.microsoft.com/office/excel/2006/main">
          <x14:cfRule type="expression" priority="569" id="{6BC877FD-E9E2-45BE-85E1-38D5AE93688A}">
            <xm:f>AND('Cage 29'!$Q$20="",TODAY()&gt;='Cage 29'!$L$20)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F143 C143:D143</xm:sqref>
        </x14:conditionalFormatting>
        <x14:conditionalFormatting xmlns:xm="http://schemas.microsoft.com/office/excel/2006/main">
          <x14:cfRule type="expression" priority="568" id="{B09E129D-F809-468D-A652-A9DA2B2753A7}">
            <xm:f>AND('Cage 30'!$Q$20="",TODAY()&gt;='Cage 30'!$L$20)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F144 C144:D144</xm:sqref>
        </x14:conditionalFormatting>
        <x14:conditionalFormatting xmlns:xm="http://schemas.microsoft.com/office/excel/2006/main">
          <x14:cfRule type="expression" priority="567" id="{85CF6998-F506-45A1-B6F4-AAD2B5FD857B}">
            <xm:f>AND('Cage 31'!$Q$20="",TODAY()&gt;='Cage 31'!$L$20)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F145 C145:D145</xm:sqref>
        </x14:conditionalFormatting>
        <x14:conditionalFormatting xmlns:xm="http://schemas.microsoft.com/office/excel/2006/main">
          <x14:cfRule type="expression" priority="566" id="{D828845E-F46A-4D9D-82C0-F8ED615F2E52}">
            <xm:f>AND('Cage 32'!$Q$20="",TODAY()&gt;='Cage 32'!$L$20)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F146 C146:D146</xm:sqref>
        </x14:conditionalFormatting>
        <x14:conditionalFormatting xmlns:xm="http://schemas.microsoft.com/office/excel/2006/main">
          <x14:cfRule type="expression" priority="565" id="{69A23BF5-CAF5-4049-BDEE-0B74A7AC3E96}">
            <xm:f>AND('Cage 33'!$Q$20="",TODAY()&gt;='Cage 33'!$L$20)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F147 C147:D147</xm:sqref>
        </x14:conditionalFormatting>
        <x14:conditionalFormatting xmlns:xm="http://schemas.microsoft.com/office/excel/2006/main">
          <x14:cfRule type="expression" priority="564" id="{30E5E985-6B10-4ED2-8815-BC14D77722D8}">
            <xm:f>AND('Cage 34'!$Q$20="",TODAY()&gt;='Cage 34'!$L$20)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F148 C148:D148</xm:sqref>
        </x14:conditionalFormatting>
        <x14:conditionalFormatting xmlns:xm="http://schemas.microsoft.com/office/excel/2006/main">
          <x14:cfRule type="expression" priority="563" id="{496E7449-1771-48FE-9610-544217A34CFC}">
            <xm:f>AND('Cage 35'!$Q$20="",TODAY()&gt;='Cage 35'!$L$20)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F149 C149:D149</xm:sqref>
        </x14:conditionalFormatting>
        <x14:conditionalFormatting xmlns:xm="http://schemas.microsoft.com/office/excel/2006/main">
          <x14:cfRule type="expression" priority="562" id="{21BEDCFD-C00F-4438-B5A3-970B8B81D298}">
            <xm:f>AND('Cage 36'!$Q$20="",TODAY()&gt;='Cage 36'!$L$20)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F150 C150:D150</xm:sqref>
        </x14:conditionalFormatting>
        <x14:conditionalFormatting xmlns:xm="http://schemas.microsoft.com/office/excel/2006/main">
          <x14:cfRule type="expression" priority="561" id="{73B761B3-7EAA-4517-BC88-5B48D323B3B9}">
            <xm:f>AND('Cage 37'!$Q$20="",TODAY()&gt;='Cage 37'!$L$20)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F151 C151:D151</xm:sqref>
        </x14:conditionalFormatting>
        <x14:conditionalFormatting xmlns:xm="http://schemas.microsoft.com/office/excel/2006/main">
          <x14:cfRule type="expression" priority="485" id="{B8EDAC8D-57A7-4108-BFEE-1B3372BBE91C}">
            <xm:f>AND($G$28&lt;=TODAY(),COUNTA('Cage 25'!$D$11:$I$11)&lt;&gt;'Cage 25'!$I$8)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1124" id="{8B03FA8C-302F-4E9C-90DF-BE38D0A0ED0E}">
            <xm:f>AND('Cage 25'!$H$10="",TODAY()&gt;='Cage 25'!$E$10)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2364" id="{61B87EAC-59FF-46D6-83BF-0CED419D697E}">
            <xm:f>AND('Cage 25'!$I$8&lt;&gt;"",COUNTIF('Cage 25'!$D$11:$I$11,"")&lt;6,COUNTA('Cage 25'!$D$11:$I$11)&lt;&gt;'Cage 25'!$I$8)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C28:D28 G28</xm:sqref>
        </x14:conditionalFormatting>
        <x14:conditionalFormatting xmlns:xm="http://schemas.microsoft.com/office/excel/2006/main">
          <x14:cfRule type="expression" priority="522" id="{82579974-7198-4B85-8228-984ECDD37D70}">
            <xm:f>AND('Cage 3'!$H$7="",TODAY()&gt;=$E$5)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E6 C6:D6</xm:sqref>
        </x14:conditionalFormatting>
        <x14:conditionalFormatting xmlns:xm="http://schemas.microsoft.com/office/excel/2006/main">
          <x14:cfRule type="expression" priority="40" id="{808A5E9F-FD2F-41FC-9BFE-39A53A200F8E}">
            <xm:f>AND($H$97&lt;=TODAY(),COUNTA('Cage 20'!$L$13:$Q$13)&lt;&gt;COUNTA('Cage 20'!$L$11:$Q$11))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989" id="{8691A420-174B-4176-AC90-94BEB13DCB3E}">
            <xm:f>AND($H$97&lt;=TODAY(),COUNTIF('Cage 20'!$L$13:$Q$13,"")&lt;6,COUNTA('Cage 20'!$L$13:$Q$13)&lt;&gt;COUNTA('Cage 20'!$L$11:$Q$11))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C97:D97 H97</xm:sqref>
        </x14:conditionalFormatting>
        <x14:conditionalFormatting xmlns:xm="http://schemas.microsoft.com/office/excel/2006/main">
          <x14:cfRule type="expression" priority="44" id="{32082B1C-7838-40B4-BD8A-0CF132946378}">
            <xm:f>AND($H$79&lt;=TODAY(),COUNTA('Cage 2'!$L$13:$Q$13)&lt;&gt;COUNTA('Cage 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709" id="{252FB8F5-5A38-4CC1-965B-1FC336D54003}">
            <xm:f>AND($H$79&lt;=TODAY(),COUNTIF('Cage 2'!$L$13:$Q$13,"")&lt;6,COUNTA('Cage 2'!$L$13:$Q$13)&lt;&gt;COUNTA('Cage 2'!$L$11:$Q$11))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C79:D79 H79</xm:sqref>
        </x14:conditionalFormatting>
        <x14:conditionalFormatting xmlns:xm="http://schemas.microsoft.com/office/excel/2006/main">
          <x14:cfRule type="expression" priority="43" id="{66B6DCE5-0CDA-4E2C-B45A-2CE1DC1D289B}">
            <xm:f>AND($H$80&lt;=TODAY(),COUNTA('Cage 3'!$L$13:$Q$13)&lt;&gt;COUNTA('Cage 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14:cfRule type="expression" priority="708" id="{C214D2DD-FD5E-42F1-A7AA-7B34A8A0BECF}">
            <xm:f>AND($H$80&lt;=TODAY(),COUNTIF('Cage 3'!$L$13:$Q$13,"")&lt;6,COUNTA('Cage 3'!$L$13:$Q$13)&lt;&gt;COUNTA('Cage 3'!$L$11:$Q$11))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C80:D80 H80</xm:sqref>
        </x14:conditionalFormatting>
        <x14:conditionalFormatting xmlns:xm="http://schemas.microsoft.com/office/excel/2006/main">
          <x14:cfRule type="expression" priority="93" id="{5A96D70F-A1A5-46F7-953D-636B811E85C3}">
            <xm:f>AND($J$75=TODAY(),'Cage 35'!$I$16&lt;&gt;"")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J75</xm:sqref>
        </x14:conditionalFormatting>
        <x14:conditionalFormatting xmlns:xm="http://schemas.microsoft.com/office/excel/2006/main">
          <x14:cfRule type="expression" priority="90" id="{5FB3C554-BAB4-4EC9-BD53-4B92A27246A6}">
            <xm:f>AND($J$41=TODAY(),'Cage 1'!$I$16&lt;&gt;"")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expression" priority="124" id="{99E4AA28-FE6D-45BD-84EF-202EDB3058E6}">
            <xm:f>AND($J$42=TODAY(),'Cage 2'!$I$16&lt;&gt;"")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J42</xm:sqref>
        </x14:conditionalFormatting>
        <x14:conditionalFormatting xmlns:xm="http://schemas.microsoft.com/office/excel/2006/main">
          <x14:cfRule type="expression" priority="123" id="{58CC1D0F-C64D-49B8-9024-3FB81D63B92B}">
            <xm:f>AND($J$43=TODAY(),'Cage 3'!$I$16&lt;&gt;"")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expression" priority="122" id="{6E1AB4B3-8A77-4317-866C-20CB3A7AE5CF}">
            <xm:f>AND($J$44=TODAY(),'Cage 4'!$I$16&lt;&gt;"")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513" id="{4C375E79-995C-4BEC-BFF2-614AA953F05C}">
            <xm:f>AND($J$45=TODAY(),'Cage 5'!$I$16&lt;&gt;"")</xm:f>
            <x14:dxf>
              <font>
                <b/>
                <i val="0"/>
                <color theme="5"/>
              </font>
              <fill>
                <patternFill patternType="solid">
                  <bgColor rgb="FFFFFFCC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expression" priority="89" id="{9C026C1C-5737-44DB-9259-108E26C3A7AC}">
            <xm:f>AND($J$46=TODAY(),'Cage 6'!$I$16&lt;&gt;"")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expression" priority="121" id="{49AE0E16-6652-4BEA-9401-76C64CB32336}">
            <xm:f>AND($J$47=TODAY(),'Cage 7'!$I$16&lt;&gt;"")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J47</xm:sqref>
        </x14:conditionalFormatting>
        <x14:conditionalFormatting xmlns:xm="http://schemas.microsoft.com/office/excel/2006/main">
          <x14:cfRule type="expression" priority="120" id="{B5B90657-C51E-491F-9628-2A3E81DC8F14}">
            <xm:f>AND($J$48=TODAY(),'Cage 8'!$I$16&lt;&gt;"")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J48</xm:sqref>
        </x14:conditionalFormatting>
        <x14:conditionalFormatting xmlns:xm="http://schemas.microsoft.com/office/excel/2006/main">
          <x14:cfRule type="expression" priority="119" id="{4ED87EB4-37F0-4DDE-BC24-275CF8C32D86}">
            <xm:f>AND($J$49=TODAY(),'Cage 9'!$I$16&lt;&gt;"")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J49</xm:sqref>
        </x14:conditionalFormatting>
        <x14:conditionalFormatting xmlns:xm="http://schemas.microsoft.com/office/excel/2006/main">
          <x14:cfRule type="expression" priority="117" id="{93FB2AF1-F38A-494F-935C-218F441C9383}">
            <xm:f>AND($J$51=TODAY(),'Cage 11'!$I$16&lt;&gt;"")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expression" priority="116" id="{0EEB6FFB-D8D8-4127-97B9-70EE36C53FA7}">
            <xm:f>AND($J$52=TODAY(),'Cage 12'!$I$16&lt;&gt;"")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J52</xm:sqref>
        </x14:conditionalFormatting>
        <x14:conditionalFormatting xmlns:xm="http://schemas.microsoft.com/office/excel/2006/main">
          <x14:cfRule type="expression" priority="115" id="{0F977625-7C9D-4108-878A-817477274CB3}">
            <xm:f>AND($J$53=TODAY(),'Cage 13'!$I$16&lt;&gt;"")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J53</xm:sqref>
        </x14:conditionalFormatting>
        <x14:conditionalFormatting xmlns:xm="http://schemas.microsoft.com/office/excel/2006/main">
          <x14:cfRule type="expression" priority="114" id="{03BE0187-CE00-4CDB-9269-E6420066C641}">
            <xm:f>AND($J$54=TODAY(),'Cage 14'!$I$16&lt;&gt;"")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J54</xm:sqref>
        </x14:conditionalFormatting>
        <x14:conditionalFormatting xmlns:xm="http://schemas.microsoft.com/office/excel/2006/main">
          <x14:cfRule type="expression" priority="113" id="{AD24E4F6-2744-47F0-A6AC-914E93F37762}">
            <xm:f>AND($J$55=TODAY(),'Cage 15'!$I$16&lt;&gt;"")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J55</xm:sqref>
        </x14:conditionalFormatting>
        <x14:conditionalFormatting xmlns:xm="http://schemas.microsoft.com/office/excel/2006/main">
          <x14:cfRule type="expression" priority="112" id="{20FE01B5-7CB7-4C94-95A9-5F018424A8A1}">
            <xm:f>AND($J$56=TODAY(),'Cage 16'!$I$16&lt;&gt;"")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J56</xm:sqref>
        </x14:conditionalFormatting>
        <x14:conditionalFormatting xmlns:xm="http://schemas.microsoft.com/office/excel/2006/main">
          <x14:cfRule type="expression" priority="111" id="{6C9C3165-0688-4C1B-9C08-7142965F822F}">
            <xm:f>AND($J$57=TODAY(),'Cage 17'!$I$16&lt;&gt;"")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110" id="{21292CB2-70B6-4A7E-9D3E-25287ABC2EF0}">
            <xm:f>AND($J$58=TODAY(),'Cage 18'!$I$16&lt;&gt;"")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J58</xm:sqref>
        </x14:conditionalFormatting>
        <x14:conditionalFormatting xmlns:xm="http://schemas.microsoft.com/office/excel/2006/main">
          <x14:cfRule type="expression" priority="109" id="{F42C74C8-E806-4DBA-A671-8D02505A51EC}">
            <xm:f>AND($J$59=TODAY(),'Cage 19'!$I$16&lt;&gt;"")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J59</xm:sqref>
        </x14:conditionalFormatting>
        <x14:conditionalFormatting xmlns:xm="http://schemas.microsoft.com/office/excel/2006/main">
          <x14:cfRule type="expression" priority="108" id="{D74FDABD-7285-468C-B299-169B6C0F3A1B}">
            <xm:f>AND($J$60=TODAY(),'Cage 20'!$I$16&lt;&gt;"")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J60</xm:sqref>
        </x14:conditionalFormatting>
        <x14:conditionalFormatting xmlns:xm="http://schemas.microsoft.com/office/excel/2006/main">
          <x14:cfRule type="expression" priority="107" id="{0918B5AE-8853-4D96-B68C-F089AECAB7A2}">
            <xm:f>AND($J$61=TODAY(),'Cage 21'!$I$16&lt;&gt;"")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J61</xm:sqref>
        </x14:conditionalFormatting>
        <x14:conditionalFormatting xmlns:xm="http://schemas.microsoft.com/office/excel/2006/main">
          <x14:cfRule type="expression" priority="106" id="{E51C52D4-16A7-47F4-976F-7748FDD4EC5F}">
            <xm:f>AND($J$62=TODAY(),'Cage 22'!$I$16&lt;&gt;"")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J62</xm:sqref>
        </x14:conditionalFormatting>
        <x14:conditionalFormatting xmlns:xm="http://schemas.microsoft.com/office/excel/2006/main">
          <x14:cfRule type="expression" priority="105" id="{AA1828E0-37DC-4123-B340-8AB93A0BDB38}">
            <xm:f>AND($J$63=TODAY(),'Cage 23'!$I$16&lt;&gt;"")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J63</xm:sqref>
        </x14:conditionalFormatting>
        <x14:conditionalFormatting xmlns:xm="http://schemas.microsoft.com/office/excel/2006/main">
          <x14:cfRule type="expression" priority="104" id="{AEAD84B3-1F72-4CF1-8EB7-733F58C0FC91}">
            <xm:f>AND($J$64=TODAY(),'Cage 24'!$I$16&lt;&gt;"")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J64</xm:sqref>
        </x14:conditionalFormatting>
        <x14:conditionalFormatting xmlns:xm="http://schemas.microsoft.com/office/excel/2006/main">
          <x14:cfRule type="expression" priority="103" id="{D7467E12-1188-418F-B660-19C95C986389}">
            <xm:f>AND($J$65=TODAY(),'Cage 25'!$I$16&lt;&gt;"")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J65</xm:sqref>
        </x14:conditionalFormatting>
        <x14:conditionalFormatting xmlns:xm="http://schemas.microsoft.com/office/excel/2006/main">
          <x14:cfRule type="expression" priority="102" id="{30853FAF-1D55-454B-AB46-93F57B970BD5}">
            <xm:f>AND($J$66=TODAY(),'Cage 26'!$I$16&lt;&gt;"")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J66</xm:sqref>
        </x14:conditionalFormatting>
        <x14:conditionalFormatting xmlns:xm="http://schemas.microsoft.com/office/excel/2006/main">
          <x14:cfRule type="expression" priority="101" id="{223DFD39-FF78-4310-8441-7B5845214FF9}">
            <xm:f>AND($J$67=TODAY(),'Cage 27'!$I$16&lt;&gt;"")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J67</xm:sqref>
        </x14:conditionalFormatting>
        <x14:conditionalFormatting xmlns:xm="http://schemas.microsoft.com/office/excel/2006/main">
          <x14:cfRule type="expression" priority="100" id="{6F6E2972-C492-4C30-930A-F75755AB9924}">
            <xm:f>AND($J$68=TODAY(),'Cage 28'!$I$16&lt;&gt;"")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J68</xm:sqref>
        </x14:conditionalFormatting>
        <x14:conditionalFormatting xmlns:xm="http://schemas.microsoft.com/office/excel/2006/main">
          <x14:cfRule type="expression" priority="99" id="{8433FA74-C19E-4799-89F4-C79555163F1F}">
            <xm:f>AND($J$69=TODAY(),'Cage 29'!$I$16&lt;&gt;"")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J69</xm:sqref>
        </x14:conditionalFormatting>
        <x14:conditionalFormatting xmlns:xm="http://schemas.microsoft.com/office/excel/2006/main">
          <x14:cfRule type="expression" priority="98" id="{0D65659A-D60B-44C7-AAC4-8A8D32BAE55A}">
            <xm:f>AND($J$70=TODAY(),'Cage 30'!$I$16&lt;&gt;"")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97" id="{0A42E4CD-D899-485A-9415-C5387F918F48}">
            <xm:f>AND($J$71=TODAY(),'Cage 31'!$I$16&lt;&gt;"")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J71</xm:sqref>
        </x14:conditionalFormatting>
        <x14:conditionalFormatting xmlns:xm="http://schemas.microsoft.com/office/excel/2006/main">
          <x14:cfRule type="expression" priority="96" id="{1CB1EBE6-B3AB-4F8A-9BC8-D237319AEA21}">
            <xm:f>AND($J$72=TODAY(),'Cage 32'!$I$16&lt;&gt;"")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J72</xm:sqref>
        </x14:conditionalFormatting>
        <x14:conditionalFormatting xmlns:xm="http://schemas.microsoft.com/office/excel/2006/main">
          <x14:cfRule type="expression" priority="95" id="{2224BDCD-D482-4555-AE10-1FF81991026A}">
            <xm:f>AND($J$73=TODAY(),'Cage 33'!$I$16&lt;&gt;"")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J73</xm:sqref>
        </x14:conditionalFormatting>
        <x14:conditionalFormatting xmlns:xm="http://schemas.microsoft.com/office/excel/2006/main">
          <x14:cfRule type="expression" priority="94" id="{C7535A94-0001-4672-BEBC-27FDCF57B312}">
            <xm:f>AND($J$74=TODAY(),'Cage 34'!$I$16&lt;&gt;"")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J74</xm:sqref>
        </x14:conditionalFormatting>
        <x14:conditionalFormatting xmlns:xm="http://schemas.microsoft.com/office/excel/2006/main">
          <x14:cfRule type="expression" priority="92" id="{56FC529F-11A8-4959-B628-A8A348DDEAD0}">
            <xm:f>AND($J$76=TODAY(),'Cage 36'!$I$16&lt;&gt;"")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J76</xm:sqref>
        </x14:conditionalFormatting>
        <x14:conditionalFormatting xmlns:xm="http://schemas.microsoft.com/office/excel/2006/main">
          <x14:cfRule type="expression" priority="91" id="{DC545F67-01A1-4C85-999E-DB42DC2B210A}">
            <xm:f>AND($J$77=TODAY(),'Cage 37'!$I$16&lt;&gt;"")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J77</xm:sqref>
        </x14:conditionalFormatting>
        <x14:conditionalFormatting xmlns:xm="http://schemas.microsoft.com/office/excel/2006/main">
          <x14:cfRule type="expression" priority="523" id="{30A6713A-3B5E-4FA4-BA11-C2153A3F6108}">
            <xm:f>AND($J$78=TODAY(),'Cage 1'!$Q$4&lt;&gt;"")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J78</xm:sqref>
        </x14:conditionalFormatting>
        <x14:conditionalFormatting xmlns:xm="http://schemas.microsoft.com/office/excel/2006/main">
          <x14:cfRule type="expression" priority="2931" id="{CC1FA242-13B6-4AB9-9AC5-E5DF7CF31212}">
            <xm:f>AND($J$142&lt;TODAY(),'Cage 28'!$Q$16&lt;&gt;"")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J142</xm:sqref>
        </x14:conditionalFormatting>
        <x14:conditionalFormatting xmlns:xm="http://schemas.microsoft.com/office/excel/2006/main">
          <x14:cfRule type="expression" priority="86" id="{C4538B79-CD7D-4347-A085-070AA8AD9AEF}">
            <xm:f>AND($J$115=TODAY(),'Cage 1'!$Q$16&lt;&gt;"")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J115</xm:sqref>
        </x14:conditionalFormatting>
        <x14:conditionalFormatting xmlns:xm="http://schemas.microsoft.com/office/excel/2006/main">
          <x14:cfRule type="expression" priority="2246" id="{4E965965-90B5-4AF4-9F5B-D07542270027}">
            <xm:f>AND($J$4=TODAY(),'Cage 1'!$I$4&lt;&gt;"")</xm:f>
            <x14:dxf>
              <font>
                <b/>
                <i val="0"/>
                <color theme="5"/>
              </font>
              <fill>
                <patternFill>
                  <bgColor rgb="FFFFFFCC"/>
                </patternFill>
              </fill>
            </x14:dxf>
          </x14:cfRule>
          <xm:sqref>J4</xm:sqref>
        </x14:conditionalFormatting>
        <x14:conditionalFormatting xmlns:xm="http://schemas.microsoft.com/office/excel/2006/main">
          <x14:cfRule type="expression" priority="87" id="{35287A8F-BFEA-4923-AD6A-0F49CA3905FB}">
            <xm:f>AND('Cage 1'!$L$11:$Q$11="",$H$78&gt;TODAY())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519" id="{A464062E-4F7F-4A5F-B0B2-4896A1157812}">
            <xm:f>AND(COUNTIF('Cage 1'!$L$13:$Q$13,"")&lt;6,COUNTA('Cage 1'!$L$13:$Q$13)&lt;&gt;'Cage 1'!$Q$8)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H78</xm:sqref>
        </x14:conditionalFormatting>
        <x14:conditionalFormatting xmlns:xm="http://schemas.microsoft.com/office/excel/2006/main">
          <x14:cfRule type="expression" priority="81" id="{DCBA5D35-7973-4206-BAEB-97F1CDE96A09}">
            <xm:f>AND('Cage 2'!$L$11:$Q$11="",$H$79&gt;TODAY())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506" id="{050EC5BE-6907-4E18-93CE-DC9E1919CBEF}">
            <xm:f>AND(COUNTIF('Cage 2'!$L$13:$Q$13,"")&lt;6,COUNTA('Cage 2'!$L$13:$Q$13)&lt;&gt;'Cage 2'!$Q$8)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H79</xm:sqref>
        </x14:conditionalFormatting>
        <x14:conditionalFormatting xmlns:xm="http://schemas.microsoft.com/office/excel/2006/main">
          <x14:cfRule type="expression" priority="80" id="{44DF5247-36E4-486C-B897-35F29CBAD891}">
            <xm:f>AND('Cage 3'!$L$11:$Q$11="",$H$80&gt;TODAY())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433" id="{717182D2-9C77-4F6A-932B-34859B702522}">
            <xm:f>AND(COUNTIF('Cage 3'!$L$13:$Q$13,"")&lt;6,COUNTA('Cage 3'!$L$13:$Q$13)&lt;&gt;'Cage 3'!$Q$8)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H80</xm:sqref>
        </x14:conditionalFormatting>
        <x14:conditionalFormatting xmlns:xm="http://schemas.microsoft.com/office/excel/2006/main">
          <x14:cfRule type="expression" priority="75" id="{9C0B00BF-C9F7-482A-AB6B-C3898A52D1ED}">
            <xm:f>AND('Cage 9'!$L$11:$Q$11="",$H$86&gt;TODAY())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702" id="{E84A7345-8F76-4E62-BCD2-5E6CA6E65350}">
            <xm:f>AND(COUNTIF('Cage 9'!$L$13:$Q$13,"")&lt;6,COUNTA('Cage 9'!$L$13:$Q$13)&lt;&gt;'Cage 9'!$Q$8)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H86</xm:sqref>
        </x14:conditionalFormatting>
        <x14:conditionalFormatting xmlns:xm="http://schemas.microsoft.com/office/excel/2006/main">
          <x14:cfRule type="expression" priority="64" id="{AB248EA2-FE33-4465-8334-25214E6CEC47}">
            <xm:f>AND('Cage 20'!$L$11:$Q$11="",$H$97&gt;TODAY())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521" id="{0C7A9B4D-4ED8-46AE-BFFD-7E0BBBA01EF7}">
            <xm:f>AND(COUNTIF('Cage 20'!$L$13:$Q$13,"")&lt;6,COUNTA('Cage 20'!$L$13:$Q$13)&lt;&gt;'Cage 20'!$Q$8)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H97</xm:sqref>
        </x14:conditionalFormatting>
        <x14:conditionalFormatting xmlns:xm="http://schemas.microsoft.com/office/excel/2006/main">
          <x14:cfRule type="expression" priority="425" id="{C34373C3-350E-47E1-9AEA-D90477A5ACCB}">
            <xm:f>AND('Cage 32'!$L$11:$Q$11="",$H$109&gt;TODAY())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791" id="{B0D1F6DC-8561-4D43-B728-9669E0DD26BC}">
            <xm:f>AND($H$109&lt;=TODAY(),COUNTIF('Cage 32'!$L$13:$Q$13,"")&lt;6,COUNTA('Cage 32'!$L$13:$Q$13)&lt;&gt;'Cage 32'!$Q$8)</xm:f>
            <x14:dxf>
              <font>
                <b/>
                <i val="0"/>
                <color rgb="FFCCFFCC"/>
              </font>
              <fill>
                <patternFill>
                  <bgColor rgb="FFFF0000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29" id="{87B1BA74-849C-4965-95CA-BA94D1130847}">
            <xm:f>AND('Cage 12'!$L$23:$Q$23="",$H$126&gt;TODAY())</xm:f>
            <x14:dxf>
              <font>
                <b/>
                <i val="0"/>
                <color auto="1"/>
              </font>
              <fill>
                <patternFill>
                  <bgColor rgb="FFFFFFCC"/>
                </patternFill>
              </fill>
            </x14:dxf>
          </x14:cfRule>
          <x14:cfRule type="expression" priority="550" id="{E3EB309D-074E-451F-B036-02086A729EB8}">
            <xm:f>AND(COUNTIF('Cage 12'!$L$25:$Q$25,"")&lt;6,COUNTA('Cage 12'!$L$25:$Q$25)&lt;&gt;'Cage 12'!$Q$20)</xm:f>
            <x14:dxf>
              <font>
                <b/>
                <i val="0"/>
                <color rgb="FFFFFFCC"/>
              </font>
              <fill>
                <patternFill>
                  <bgColor rgb="FFFF0000"/>
                </patternFill>
              </fill>
            </x14:dxf>
          </x14:cfRule>
          <xm:sqref>H126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5253-466D-45C3-A653-CF32E51F8A16}">
  <sheetPr>
    <tabColor rgb="FF0070C0"/>
  </sheetPr>
  <dimension ref="B1:S49"/>
  <sheetViews>
    <sheetView showGridLines="0" showRowColHeaders="0" showZeros="0" zoomScale="120" zoomScaleNormal="120" workbookViewId="0">
      <selection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M27:N27"/>
    <mergeCell ref="B25:C25"/>
    <mergeCell ref="J25:K25"/>
    <mergeCell ref="B26:C26"/>
    <mergeCell ref="J26:K26"/>
    <mergeCell ref="B27:C27"/>
    <mergeCell ref="E27:F27"/>
    <mergeCell ref="J27:K27"/>
    <mergeCell ref="B22:B24"/>
    <mergeCell ref="E22:F22"/>
    <mergeCell ref="H22:I22"/>
    <mergeCell ref="J22:J24"/>
    <mergeCell ref="M22:N22"/>
    <mergeCell ref="P22:Q22"/>
    <mergeCell ref="N19:O19"/>
    <mergeCell ref="P19:Q19"/>
    <mergeCell ref="D20:E20"/>
    <mergeCell ref="L20:M20"/>
    <mergeCell ref="L19:M19"/>
    <mergeCell ref="B21:C21"/>
    <mergeCell ref="J21:K21"/>
    <mergeCell ref="B18:B20"/>
    <mergeCell ref="J18:J20"/>
    <mergeCell ref="D19:E19"/>
    <mergeCell ref="F19:G19"/>
    <mergeCell ref="H19:I19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P10:Q10"/>
    <mergeCell ref="B13:C13"/>
    <mergeCell ref="J13:K13"/>
    <mergeCell ref="B14:C14"/>
    <mergeCell ref="J14:K14"/>
    <mergeCell ref="L7:M7"/>
    <mergeCell ref="N7:O7"/>
    <mergeCell ref="P7:Q7"/>
    <mergeCell ref="D8:E8"/>
    <mergeCell ref="B15:C15"/>
    <mergeCell ref="E15:F15"/>
    <mergeCell ref="J15:K15"/>
    <mergeCell ref="M15:N15"/>
    <mergeCell ref="L8:M8"/>
    <mergeCell ref="B9:C9"/>
    <mergeCell ref="J9:K9"/>
    <mergeCell ref="B10:B12"/>
    <mergeCell ref="E10:F10"/>
    <mergeCell ref="H10:I10"/>
    <mergeCell ref="J10:J12"/>
    <mergeCell ref="M10:N10"/>
    <mergeCell ref="B6:B8"/>
    <mergeCell ref="J6:J8"/>
    <mergeCell ref="D7:E7"/>
    <mergeCell ref="F7:G7"/>
    <mergeCell ref="H7:I7"/>
    <mergeCell ref="B2:Q3"/>
    <mergeCell ref="B4:C5"/>
    <mergeCell ref="E4:F4"/>
    <mergeCell ref="G4:H4"/>
    <mergeCell ref="J4:K5"/>
    <mergeCell ref="M4:N4"/>
    <mergeCell ref="O4:P4"/>
    <mergeCell ref="E5:F5"/>
    <mergeCell ref="G5:H5"/>
    <mergeCell ref="M5:N5"/>
    <mergeCell ref="O5:P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929" priority="411" timePeriod="today">
      <formula>FLOOR(F7,1)=TODAY()</formula>
    </cfRule>
  </conditionalFormatting>
  <conditionalFormatting sqref="F19">
    <cfRule type="timePeriod" dxfId="928" priority="410" timePeriod="today">
      <formula>FLOOR(F19,1)=TODAY()</formula>
    </cfRule>
  </conditionalFormatting>
  <conditionalFormatting sqref="D38 G38">
    <cfRule type="timePeriod" dxfId="927" priority="409" timePeriod="today">
      <formula>FLOOR(D38,1)=TODAY()</formula>
    </cfRule>
  </conditionalFormatting>
  <conditionalFormatting sqref="D49 G49 E44:F44 D42:E42 F41 H41">
    <cfRule type="timePeriod" dxfId="926" priority="406" timePeriod="today">
      <formula>FLOOR(D41,1)=TODAY()</formula>
    </cfRule>
  </conditionalFormatting>
  <conditionalFormatting sqref="H41:I41">
    <cfRule type="expression" dxfId="925" priority="405">
      <formula>D41</formula>
    </cfRule>
  </conditionalFormatting>
  <conditionalFormatting sqref="D41">
    <cfRule type="timePeriod" dxfId="924" priority="404" timePeriod="today">
      <formula>FLOOR(D41,1)=TODAY()</formula>
    </cfRule>
  </conditionalFormatting>
  <conditionalFormatting sqref="N7">
    <cfRule type="timePeriod" dxfId="923" priority="403" timePeriod="today">
      <formula>FLOOR(N7,1)=TODAY()</formula>
    </cfRule>
  </conditionalFormatting>
  <conditionalFormatting sqref="N19">
    <cfRule type="timePeriod" dxfId="922" priority="402" timePeriod="today">
      <formula>FLOOR(N19,1)=TODAY()</formula>
    </cfRule>
  </conditionalFormatting>
  <conditionalFormatting sqref="Q20">
    <cfRule type="expression" dxfId="921" priority="401">
      <formula>O20=(M21+O21+Q21)</formula>
    </cfRule>
  </conditionalFormatting>
  <conditionalFormatting sqref="D7">
    <cfRule type="timePeriod" dxfId="920" priority="287" timePeriod="today">
      <formula>FLOOR(D7,1)=TODAY()</formula>
    </cfRule>
    <cfRule type="expression" dxfId="919" priority="391">
      <formula>AND(D7&gt;=TODAY(),D7&lt;=TODAY()+1)</formula>
    </cfRule>
  </conditionalFormatting>
  <conditionalFormatting sqref="D7:E7">
    <cfRule type="expression" dxfId="918" priority="247">
      <formula>$H7&lt;&gt;""</formula>
    </cfRule>
    <cfRule type="expression" dxfId="917" priority="400">
      <formula>AND(TODAY()&gt;=$D$6+4,$H$7&lt;&gt;"")</formula>
    </cfRule>
  </conditionalFormatting>
  <conditionalFormatting sqref="D8:E8">
    <cfRule type="expression" dxfId="916" priority="390">
      <formula>$I8&lt;&gt;""</formula>
    </cfRule>
    <cfRule type="timePeriod" dxfId="915" priority="396" timePeriod="today">
      <formula>FLOOR(D8,1)=TODAY()</formula>
    </cfRule>
    <cfRule type="expression" dxfId="914" priority="397">
      <formula>AND(D8&gt;=TODAY(),D8&lt;=TODAY()+1)</formula>
    </cfRule>
    <cfRule type="expression" dxfId="913" priority="398">
      <formula>$H$7&lt;&gt;""</formula>
    </cfRule>
    <cfRule type="expression" dxfId="912" priority="399">
      <formula>($E$9+$G$9+$I$9)=$G$8</formula>
    </cfRule>
  </conditionalFormatting>
  <conditionalFormatting sqref="E10:F10">
    <cfRule type="expression" dxfId="911" priority="216">
      <formula>AND(SUM(E9,G9,I9)&lt;&gt;0,SUM(E9,G9,I9)=G8)</formula>
    </cfRule>
    <cfRule type="expression" dxfId="910" priority="392">
      <formula>$H10&lt;&gt;""</formula>
    </cfRule>
    <cfRule type="timePeriod" dxfId="909" priority="393" timePeriod="today">
      <formula>FLOOR(E10,1)=TODAY()</formula>
    </cfRule>
    <cfRule type="expression" dxfId="908" priority="394">
      <formula>AND(E10&gt;=TODAY(),E10&lt;=TODAY()+1)</formula>
    </cfRule>
    <cfRule type="expression" dxfId="907" priority="395">
      <formula>$I$8&lt;&gt;""</formula>
    </cfRule>
  </conditionalFormatting>
  <conditionalFormatting sqref="D12:I12">
    <cfRule type="timePeriod" dxfId="906" priority="103" timePeriod="tomorrow">
      <formula>FLOOR(D12,1)=TODAY()+1</formula>
    </cfRule>
    <cfRule type="expression" dxfId="905" priority="104">
      <formula>D$13&lt;&gt;""</formula>
    </cfRule>
    <cfRule type="expression" dxfId="904" priority="105">
      <formula>D$12&lt;=TODAY()</formula>
    </cfRule>
  </conditionalFormatting>
  <conditionalFormatting sqref="D13:I13">
    <cfRule type="expression" dxfId="903" priority="153">
      <formula>AND(D11&lt;&gt;"",YEAR($D11)=2019)</formula>
    </cfRule>
    <cfRule type="expression" dxfId="902" priority="246">
      <formula>AND(D11&lt;&gt;"",YEAR($D11)=2020)</formula>
    </cfRule>
    <cfRule type="expression" dxfId="901" priority="385">
      <formula>AND($D$11&lt;&gt;"",YEAR($D11)=2021)</formula>
    </cfRule>
    <cfRule type="expression" dxfId="900" priority="386">
      <formula>AND(D11&lt;&gt;"",YEAR($D11)=2022)</formula>
    </cfRule>
    <cfRule type="expression" dxfId="899" priority="387">
      <formula>AND(D11&lt;&gt;"",YEAR($D11)=2023)</formula>
    </cfRule>
    <cfRule type="expression" dxfId="898" priority="388">
      <formula>AND(D11&lt;&gt;"",YEAR($D11)=2018)</formula>
    </cfRule>
  </conditionalFormatting>
  <conditionalFormatting sqref="D15">
    <cfRule type="expression" dxfId="897" priority="120">
      <formula>AND(D15&gt;=TODAY(),D15&lt;=TODAY()+2)</formula>
    </cfRule>
    <cfRule type="expression" dxfId="896" priority="145">
      <formula>AND(TODAY()&gt;=$H$10+6,TODAY()&lt;=$D$15-2)</formula>
    </cfRule>
  </conditionalFormatting>
  <conditionalFormatting sqref="I15">
    <cfRule type="cellIs" dxfId="895" priority="295" operator="lessThan">
      <formula>1</formula>
    </cfRule>
  </conditionalFormatting>
  <conditionalFormatting sqref="I15">
    <cfRule type="expression" dxfId="894" priority="384">
      <formula>IF(AND(E14="",G14="",I14="",(D11:I11)=""),"",IF(E14+G14+I14&lt;&gt;SUM(D11:I11),G15&lt;=TODAY()))</formula>
    </cfRule>
  </conditionalFormatting>
  <conditionalFormatting sqref="H7:I7">
    <cfRule type="expression" dxfId="893" priority="381">
      <formula>$D8&lt;&gt;""</formula>
    </cfRule>
    <cfRule type="expression" dxfId="892" priority="382">
      <formula>AND(H7="",D7&lt;&gt;"",D7&lt;=TODAY())</formula>
    </cfRule>
    <cfRule type="timePeriod" dxfId="891" priority="383" timePeriod="today">
      <formula>FLOOR(H7,1)=TODAY()</formula>
    </cfRule>
  </conditionalFormatting>
  <conditionalFormatting sqref="I8">
    <cfRule type="expression" dxfId="890" priority="380">
      <formula>G8=(E9+G9+I9)</formula>
    </cfRule>
  </conditionalFormatting>
  <conditionalFormatting sqref="H10">
    <cfRule type="expression" dxfId="889" priority="376">
      <formula>(E9+G9+I9)=G8</formula>
    </cfRule>
  </conditionalFormatting>
  <conditionalFormatting sqref="H10:I10">
    <cfRule type="expression" dxfId="888" priority="377">
      <formula>AND(H10="",E10&lt;&gt;"",E10&lt;=TODAY())</formula>
    </cfRule>
    <cfRule type="notContainsBlanks" dxfId="887" priority="378">
      <formula>LEN(TRIM(H10))&gt;0</formula>
    </cfRule>
    <cfRule type="expression" dxfId="886" priority="379">
      <formula>E10=TODAY()</formula>
    </cfRule>
  </conditionalFormatting>
  <conditionalFormatting sqref="D19">
    <cfRule type="timePeriod" dxfId="885" priority="285" timePeriod="today">
      <formula>FLOOR(D19,1)=TODAY()</formula>
    </cfRule>
    <cfRule type="expression" dxfId="884" priority="363">
      <formula>AND(D19&gt;=TODAY(),D19&lt;=TODAY()+1)</formula>
    </cfRule>
  </conditionalFormatting>
  <conditionalFormatting sqref="D19:E19">
    <cfRule type="expression" dxfId="883" priority="277">
      <formula>$H19&lt;&gt;""</formula>
    </cfRule>
    <cfRule type="expression" dxfId="882" priority="371">
      <formula>AND(TODAY()&gt;=$D$18+4,$H$19&lt;&gt;"")</formula>
    </cfRule>
  </conditionalFormatting>
  <conditionalFormatting sqref="D20">
    <cfRule type="expression" dxfId="881" priority="370">
      <formula>AND(D20&gt;=TODAY(),D20&lt;=TODAY()+1)</formula>
    </cfRule>
  </conditionalFormatting>
  <conditionalFormatting sqref="D20:E20">
    <cfRule type="expression" dxfId="880" priority="368">
      <formula>$I20&lt;&gt;""</formula>
    </cfRule>
    <cfRule type="timePeriod" dxfId="879" priority="369" timePeriod="today">
      <formula>FLOOR(D20,1)=TODAY()</formula>
    </cfRule>
    <cfRule type="expression" dxfId="878" priority="372">
      <formula>$H$19&lt;&gt;""</formula>
    </cfRule>
    <cfRule type="expression" dxfId="877" priority="373">
      <formula>($E$21+$G$21+$I$21)=$G$20</formula>
    </cfRule>
  </conditionalFormatting>
  <conditionalFormatting sqref="E22:F22">
    <cfRule type="expression" dxfId="876" priority="294">
      <formula>AND(SUM(E21,G21,I21)&lt;&gt;0,SUM(E21,G21,I21)=G20)</formula>
    </cfRule>
    <cfRule type="expression" dxfId="875" priority="364">
      <formula>$H22&lt;&gt;""</formula>
    </cfRule>
    <cfRule type="timePeriod" dxfId="874" priority="365" timePeriod="today">
      <formula>FLOOR(E22,1)=TODAY()</formula>
    </cfRule>
    <cfRule type="expression" dxfId="873" priority="366">
      <formula>AND(E22&gt;=TODAY(),E22&lt;=TODAY()+1)</formula>
    </cfRule>
    <cfRule type="expression" dxfId="872" priority="367">
      <formula>$I$20&lt;&gt;""</formula>
    </cfRule>
  </conditionalFormatting>
  <conditionalFormatting sqref="D24:I24">
    <cfRule type="timePeriod" dxfId="871" priority="127" timePeriod="tomorrow">
      <formula>FLOOR(D24,1)=TODAY()+1</formula>
    </cfRule>
    <cfRule type="expression" dxfId="870" priority="132">
      <formula>D$24&lt;=TODAY()</formula>
    </cfRule>
  </conditionalFormatting>
  <conditionalFormatting sqref="D24:I24">
    <cfRule type="expression" dxfId="869" priority="97">
      <formula>D$25&lt;&gt;""</formula>
    </cfRule>
  </conditionalFormatting>
  <conditionalFormatting sqref="D25:I25">
    <cfRule type="expression" dxfId="868" priority="184">
      <formula>AND(D23&lt;&gt;"",YEAR($D23)=2018)</formula>
    </cfRule>
    <cfRule type="expression" dxfId="867" priority="251">
      <formula>AND(D23&lt;&gt;"",YEAR($D23)=2019)</formula>
    </cfRule>
    <cfRule type="expression" dxfId="866" priority="358">
      <formula>AND(D23&lt;&gt;"",YEAR($D23)=2020)</formula>
    </cfRule>
    <cfRule type="expression" dxfId="865" priority="359">
      <formula>AND(D23&lt;&gt;"",YEAR($D23)=2021)</formula>
    </cfRule>
    <cfRule type="expression" dxfId="864" priority="360">
      <formula>AND(D23&lt;&gt;"",YEAR($D23)=2022)</formula>
    </cfRule>
    <cfRule type="expression" dxfId="863" priority="361">
      <formula>AND(D23&lt;&gt;"",YEAR($D23)=2023)</formula>
    </cfRule>
  </conditionalFormatting>
  <conditionalFormatting sqref="D27">
    <cfRule type="expression" dxfId="862" priority="118">
      <formula>AND(D27&gt;=TODAY(),D27&lt;=TODAY()+2)</formula>
    </cfRule>
    <cfRule type="expression" dxfId="861" priority="129">
      <formula>AND(TODAY()&gt;=$H$22+6,TODAY()&lt;=$D$27-2)</formula>
    </cfRule>
  </conditionalFormatting>
  <conditionalFormatting sqref="H19">
    <cfRule type="timePeriod" dxfId="860" priority="356" timePeriod="today">
      <formula>FLOOR(H19,1)=TODAY()</formula>
    </cfRule>
  </conditionalFormatting>
  <conditionalFormatting sqref="H19:I19">
    <cfRule type="expression" dxfId="859" priority="354">
      <formula>$D20&lt;&gt;""</formula>
    </cfRule>
    <cfRule type="expression" dxfId="858" priority="355">
      <formula>AND(H19="",D19&lt;&gt;"",D19&lt;=TODAY())</formula>
    </cfRule>
  </conditionalFormatting>
  <conditionalFormatting sqref="I20">
    <cfRule type="expression" dxfId="857" priority="353">
      <formula>G20=(E21+G21+I21)</formula>
    </cfRule>
  </conditionalFormatting>
  <conditionalFormatting sqref="H22:I22">
    <cfRule type="expression" dxfId="856" priority="349">
      <formula>(E21+G21+I21)=G20</formula>
    </cfRule>
    <cfRule type="expression" dxfId="855" priority="350">
      <formula>AND(H22="",E22&lt;&gt;"",E22&lt;=TODAY())</formula>
    </cfRule>
    <cfRule type="notContainsBlanks" dxfId="854" priority="351">
      <formula>LEN(TRIM(H22))&gt;0</formula>
    </cfRule>
    <cfRule type="expression" dxfId="853" priority="352">
      <formula>E22=TODAY()</formula>
    </cfRule>
  </conditionalFormatting>
  <conditionalFormatting sqref="I27">
    <cfRule type="cellIs" dxfId="852" priority="347" operator="lessThan">
      <formula>1</formula>
    </cfRule>
  </conditionalFormatting>
  <conditionalFormatting sqref="I27">
    <cfRule type="expression" dxfId="851" priority="348">
      <formula>IF(AND(E26="",G26="",I26="",(D23:I23)=""),"",IF(E26+G26+I26&lt;&gt;SUM(D23:I23),G27&lt;=TODAY()))</formula>
    </cfRule>
  </conditionalFormatting>
  <conditionalFormatting sqref="L7">
    <cfRule type="timePeriod" dxfId="850" priority="284" timePeriod="today">
      <formula>FLOOR(L7,1)=TODAY()</formula>
    </cfRule>
    <cfRule type="expression" dxfId="849" priority="293">
      <formula>AND(L7&gt;=TODAY(),L7&lt;=TODAY()+1)</formula>
    </cfRule>
  </conditionalFormatting>
  <conditionalFormatting sqref="L7:M7">
    <cfRule type="expression" dxfId="848" priority="278">
      <formula>$P7&lt;&gt;""</formula>
    </cfRule>
    <cfRule type="expression" dxfId="847" priority="343">
      <formula>AND(TODAY()&gt;=$L$6+4,$P$7&lt;&gt;"")</formula>
    </cfRule>
  </conditionalFormatting>
  <conditionalFormatting sqref="L8">
    <cfRule type="expression" dxfId="846" priority="342">
      <formula>AND(L8&gt;=TODAY(),L8&lt;=TODAY()+1)</formula>
    </cfRule>
  </conditionalFormatting>
  <conditionalFormatting sqref="L8:M8">
    <cfRule type="expression" dxfId="845" priority="340">
      <formula>$Q$8&lt;&gt;""</formula>
    </cfRule>
    <cfRule type="timePeriod" dxfId="844" priority="341" timePeriod="today">
      <formula>FLOOR(L8,1)=TODAY()</formula>
    </cfRule>
    <cfRule type="expression" dxfId="843" priority="344">
      <formula>$P$7&lt;&gt;""</formula>
    </cfRule>
    <cfRule type="expression" dxfId="842" priority="345">
      <formula>($M$9+$O$9+$Q$9)=$O$8</formula>
    </cfRule>
  </conditionalFormatting>
  <conditionalFormatting sqref="M10:N10">
    <cfRule type="expression" dxfId="841" priority="291">
      <formula>"ET(SOMME(M8;O8;Q8)&lt;&gt;0;SOMME(M8;O8;Q9)=O7)  "</formula>
    </cfRule>
    <cfRule type="expression" dxfId="840" priority="336">
      <formula>$P10&lt;&gt;""</formula>
    </cfRule>
    <cfRule type="timePeriod" dxfId="839" priority="337" timePeriod="today">
      <formula>FLOOR(M10,1)=TODAY()</formula>
    </cfRule>
    <cfRule type="expression" dxfId="838" priority="338">
      <formula>AND(M10&gt;=TODAY(),M10&lt;=TODAY()+1)</formula>
    </cfRule>
    <cfRule type="expression" dxfId="837" priority="339">
      <formula>$Q$8&lt;&gt;""</formula>
    </cfRule>
  </conditionalFormatting>
  <conditionalFormatting sqref="L13:Q13">
    <cfRule type="expression" dxfId="836" priority="173">
      <formula>AND(L11&lt;&gt;"",YEAR($L11)=2018)</formula>
    </cfRule>
    <cfRule type="expression" dxfId="835" priority="233">
      <formula>AND(L11&lt;&gt;"",YEAR($L11)=2019)</formula>
    </cfRule>
    <cfRule type="expression" dxfId="834" priority="332">
      <formula>AND(L11&lt;&gt;"",YEAR($L11)=2020)</formula>
    </cfRule>
    <cfRule type="expression" dxfId="833" priority="333">
      <formula>AND(L11&lt;&gt;"",YEAR($L11)=2021)</formula>
    </cfRule>
    <cfRule type="expression" dxfId="832" priority="334">
      <formula>AND(L11&lt;&gt;"",YEAR($L11)=2022)</formula>
    </cfRule>
    <cfRule type="expression" dxfId="831" priority="335">
      <formula>AND(L11&lt;&gt;"",YEAR($L11)=2023)</formula>
    </cfRule>
  </conditionalFormatting>
  <conditionalFormatting sqref="L15">
    <cfRule type="expression" dxfId="830" priority="119">
      <formula>AND(L15&gt;=TODAY(),L15&lt;=TODAY()+2)</formula>
    </cfRule>
    <cfRule type="expression" dxfId="829" priority="133">
      <formula>AND(TODAY()&gt;=$P$10+6,TODAY()&lt;=$L$15-2)</formula>
    </cfRule>
  </conditionalFormatting>
  <conditionalFormatting sqref="P7">
    <cfRule type="timePeriod" dxfId="828" priority="330" timePeriod="today">
      <formula>FLOOR(P7,1)=TODAY()</formula>
    </cfRule>
  </conditionalFormatting>
  <conditionalFormatting sqref="P7:Q7">
    <cfRule type="expression" dxfId="827" priority="328">
      <formula>$L8&lt;&gt;""</formula>
    </cfRule>
    <cfRule type="expression" dxfId="826" priority="329">
      <formula>AND(P7="",L7&lt;&gt;"",L7&lt;=TODAY())</formula>
    </cfRule>
  </conditionalFormatting>
  <conditionalFormatting sqref="Q8">
    <cfRule type="expression" dxfId="825" priority="327">
      <formula>O8=(M9+O9+Q9)</formula>
    </cfRule>
  </conditionalFormatting>
  <conditionalFormatting sqref="P10:Q10">
    <cfRule type="expression" dxfId="824" priority="323">
      <formula>(M9+O9+Q9)=O8</formula>
    </cfRule>
    <cfRule type="expression" dxfId="823" priority="324">
      <formula>AND(P10="",M10&lt;&gt;"",M10&lt;=TODAY())</formula>
    </cfRule>
    <cfRule type="notContainsBlanks" dxfId="822" priority="325">
      <formula>LEN(TRIM(P10))&gt;0</formula>
    </cfRule>
    <cfRule type="expression" dxfId="821" priority="326">
      <formula>M10=TODAY()</formula>
    </cfRule>
  </conditionalFormatting>
  <conditionalFormatting sqref="Q15">
    <cfRule type="cellIs" dxfId="820" priority="321" operator="lessThan">
      <formula>1</formula>
    </cfRule>
  </conditionalFormatting>
  <conditionalFormatting sqref="Q15">
    <cfRule type="expression" dxfId="819" priority="322">
      <formula>IF(AND(M14="",O14="",Q14="",(L11:Q11)=""),"",IF(M14+O14+Q14&lt;&gt;SUM(L11:Q11),O15&lt;=TODAY()))</formula>
    </cfRule>
  </conditionalFormatting>
  <conditionalFormatting sqref="L19">
    <cfRule type="timePeriod" dxfId="818" priority="283" timePeriod="today">
      <formula>FLOOR(L19,1)=TODAY()</formula>
    </cfRule>
    <cfRule type="expression" dxfId="817" priority="290">
      <formula>AND(L19&gt;=TODAY(),L19&lt;=TODAY()+1)</formula>
    </cfRule>
  </conditionalFormatting>
  <conditionalFormatting sqref="L19:M19">
    <cfRule type="expression" dxfId="816" priority="276">
      <formula>$P19&lt;&gt;""</formula>
    </cfRule>
    <cfRule type="expression" dxfId="815" priority="317">
      <formula>AND(TODAY()&gt;=$L$18+4,$P$19&lt;&gt;"")</formula>
    </cfRule>
  </conditionalFormatting>
  <conditionalFormatting sqref="L20:M20">
    <cfRule type="expression" dxfId="814" priority="314">
      <formula>$Q20&lt;&gt;""</formula>
    </cfRule>
    <cfRule type="timePeriod" dxfId="813" priority="315" timePeriod="today">
      <formula>FLOOR(L20,1)=TODAY()</formula>
    </cfRule>
    <cfRule type="expression" dxfId="812" priority="316">
      <formula>AND(L20&gt;=TODAY(),L20&lt;=TODAY()+1)</formula>
    </cfRule>
    <cfRule type="expression" dxfId="811" priority="318">
      <formula>$P$19&lt;&gt;""</formula>
    </cfRule>
    <cfRule type="expression" dxfId="810" priority="319">
      <formula>($M$21+$O$21+$Q$21)=$O$20</formula>
    </cfRule>
  </conditionalFormatting>
  <conditionalFormatting sqref="M22:N22">
    <cfRule type="expression" dxfId="809" priority="288">
      <formula>AND(SUM(M21,O21,Q21)&lt;&gt;0,SUM(M21,O21,Q21)=O20)</formula>
    </cfRule>
    <cfRule type="expression" dxfId="808" priority="310">
      <formula>$P22&lt;&gt;""</formula>
    </cfRule>
    <cfRule type="timePeriod" dxfId="807" priority="311" timePeriod="today">
      <formula>FLOOR(M22,1)=TODAY()</formula>
    </cfRule>
    <cfRule type="expression" dxfId="806" priority="312">
      <formula>AND(M22&gt;=TODAY(),M22&lt;=TODAY()+1)</formula>
    </cfRule>
    <cfRule type="expression" dxfId="805" priority="313">
      <formula>$Q$20&lt;&gt;""</formula>
    </cfRule>
  </conditionalFormatting>
  <conditionalFormatting sqref="L25:Q25">
    <cfRule type="expression" dxfId="804" priority="147">
      <formula>AND(L23&lt;&gt;"",YEAR($L23)=2023)</formula>
    </cfRule>
    <cfRule type="expression" dxfId="803" priority="220">
      <formula>AND(L23&lt;&gt;"",YEAR($L23)=2022)</formula>
    </cfRule>
    <cfRule type="expression" dxfId="802" priority="306">
      <formula>AND(L23&lt;&gt;"",YEAR($L23)=2021)</formula>
    </cfRule>
    <cfRule type="expression" dxfId="801" priority="307">
      <formula>AND(L23&lt;&gt;"",YEAR($L23)=2020)</formula>
    </cfRule>
    <cfRule type="expression" dxfId="800" priority="308">
      <formula>AND(L23&lt;&gt;"",YEAR($L23)=2019)</formula>
    </cfRule>
    <cfRule type="expression" dxfId="799" priority="309">
      <formula>AND(L23&lt;&gt;"",YEAR($L23)=2018)</formula>
    </cfRule>
  </conditionalFormatting>
  <conditionalFormatting sqref="L27">
    <cfRule type="expression" dxfId="798" priority="121">
      <formula>AND(L27&gt;=TODAY(),L27&lt;=TODAY()+2)</formula>
    </cfRule>
    <cfRule type="expression" dxfId="797" priority="169">
      <formula>AND(TODAY()&gt;=$P$22+6,TODAY()&lt;=$L$27-2)</formula>
    </cfRule>
  </conditionalFormatting>
  <conditionalFormatting sqref="P19">
    <cfRule type="timePeriod" dxfId="796" priority="304" timePeriod="today">
      <formula>FLOOR(P19,1)=TODAY()</formula>
    </cfRule>
  </conditionalFormatting>
  <conditionalFormatting sqref="P19:Q19">
    <cfRule type="expression" dxfId="795" priority="302">
      <formula>$L20&lt;&gt;""</formula>
    </cfRule>
    <cfRule type="expression" dxfId="794" priority="303">
      <formula>AND(P19="",L19&lt;&gt;"",L19&lt;=TODAY())</formula>
    </cfRule>
  </conditionalFormatting>
  <conditionalFormatting sqref="P22:Q22">
    <cfRule type="expression" dxfId="793" priority="298">
      <formula>(M21+O21+Q21)=O20</formula>
    </cfRule>
    <cfRule type="expression" dxfId="792" priority="299">
      <formula>AND(P22="",M22&lt;&gt;"",M22&lt;=TODAY())</formula>
    </cfRule>
    <cfRule type="notContainsBlanks" dxfId="791" priority="300">
      <formula>LEN(TRIM(P22))&gt;0</formula>
    </cfRule>
    <cfRule type="expression" dxfId="790" priority="301">
      <formula>M22=TODAY()</formula>
    </cfRule>
  </conditionalFormatting>
  <conditionalFormatting sqref="Q27">
    <cfRule type="cellIs" dxfId="789" priority="296" operator="lessThan">
      <formula>1</formula>
    </cfRule>
  </conditionalFormatting>
  <conditionalFormatting sqref="Q27">
    <cfRule type="expression" dxfId="788" priority="297">
      <formula>IF(AND(M26="",O26="",Q26="",(L23:Q23)=""),"",IF(M26+O26+Q26&lt;&gt;SUM(L23:Q23),O27&lt;=TODAY()))</formula>
    </cfRule>
  </conditionalFormatting>
  <conditionalFormatting sqref="D6:I15">
    <cfRule type="expression" dxfId="787" priority="201">
      <formula>AND(($E$14+$G$14+$I$14)&lt;&gt;"",COUNTA($D$11:$I$11)&gt;0,COUNTA($D$11:$I$11)=($E$14+$G$14+$I$14))</formula>
    </cfRule>
  </conditionalFormatting>
  <conditionalFormatting sqref="D18:I27">
    <cfRule type="expression" dxfId="786" priority="148">
      <formula>AND(($E$26+$G$26+$I$26)&lt;&gt;"",COUNTA($D$23:$I$23)&gt;0,COUNTA($D$23:$I$23)=($E$26+$G$26+$I$26))</formula>
    </cfRule>
  </conditionalFormatting>
  <conditionalFormatting sqref="L12:Q12">
    <cfRule type="timePeriod" dxfId="785" priority="134" timePeriod="tomorrow">
      <formula>FLOOR(L12,1)=TODAY()+1</formula>
    </cfRule>
    <cfRule type="expression" dxfId="784" priority="136">
      <formula>L$12&lt;=TODAY()</formula>
    </cfRule>
  </conditionalFormatting>
  <conditionalFormatting sqref="L12:Q12">
    <cfRule type="expression" dxfId="783" priority="91">
      <formula>L$13&lt;&gt;""</formula>
    </cfRule>
  </conditionalFormatting>
  <conditionalFormatting sqref="L6:Q15">
    <cfRule type="expression" dxfId="782" priority="150">
      <formula>AND(($M$14+$O$14+$Q$14)&lt;&gt;"",COUNTA($L$11:$Q$11)&gt;0,COUNTA($L$11:$Q$11)=($M$14+$O$14+$Q$14))</formula>
    </cfRule>
  </conditionalFormatting>
  <conditionalFormatting sqref="L24:Q24">
    <cfRule type="expression" dxfId="781" priority="123">
      <formula>L$24&lt;=TODAY()</formula>
    </cfRule>
    <cfRule type="timePeriod" dxfId="780" priority="160" timePeriod="tomorrow">
      <formula>FLOOR(L24,1)=TODAY()+1</formula>
    </cfRule>
  </conditionalFormatting>
  <conditionalFormatting sqref="L24:Q24">
    <cfRule type="expression" dxfId="779" priority="85">
      <formula>L$25&lt;&gt;""</formula>
    </cfRule>
  </conditionalFormatting>
  <conditionalFormatting sqref="L18:Q27">
    <cfRule type="expression" dxfId="778" priority="146">
      <formula>AND(($M$26+$O$26+$Q$26)&lt;&gt;"",COUNTA($L$23:$Q$23)&gt;0,COUNTA($L$23:$Q$23)=($M$26+$O$26+$Q$26))</formula>
    </cfRule>
  </conditionalFormatting>
  <conditionalFormatting sqref="D6:I10">
    <cfRule type="expression" dxfId="777" priority="144">
      <formula>AND($E$9&lt;&gt;"",$G$9&lt;&gt;"",$I$9&lt;&gt;"",$G$8&lt;&gt;"",$E$9+$G$9+$I$9=$G$8)</formula>
    </cfRule>
  </conditionalFormatting>
  <conditionalFormatting sqref="D18:I22">
    <cfRule type="expression" dxfId="776" priority="141">
      <formula>AND($E$21&lt;&gt;"",$G$21&lt;&gt;"",$I$21&lt;&gt;"",$G$20&lt;&gt;"",$E$21+$G$21+$I$21=$G$20)</formula>
    </cfRule>
  </conditionalFormatting>
  <conditionalFormatting sqref="L6:Q10">
    <cfRule type="expression" dxfId="775" priority="143">
      <formula>AND($M$9&lt;&gt;"",$O$9&lt;&gt;"",$Q$9&lt;&gt;"",$O$8&lt;&gt;"",$M$9+$O$9+$Q$9=$O$8)</formula>
    </cfRule>
  </conditionalFormatting>
  <conditionalFormatting sqref="L18:Q22">
    <cfRule type="expression" dxfId="774" priority="139">
      <formula>AND($M$21&lt;&gt;"",$O$21&lt;&gt;"",$Q$21&lt;&gt;"",$O$20&lt;&gt;"",$M$21+$O$21+$Q$21=$O$20)</formula>
    </cfRule>
  </conditionalFormatting>
  <conditionalFormatting sqref="M5:N5">
    <cfRule type="expression" dxfId="773" priority="78">
      <formula>$M$5&lt;&gt;""</formula>
    </cfRule>
    <cfRule type="expression" dxfId="772" priority="83">
      <formula>OR(D27&lt;=TODAY()-2,Q5&lt;=TODAY()-2)</formula>
    </cfRule>
    <cfRule type="expression" dxfId="771" priority="280">
      <formula>$M$4&lt;&gt;""</formula>
    </cfRule>
    <cfRule type="expression" dxfId="770" priority="282">
      <formula>OR($E$21+$G$21+$I$21=$I$20,$E$26+$G$26+$I$26=$I$20,TODAY()&gt;=$D$27-2)</formula>
    </cfRule>
  </conditionalFormatting>
  <conditionalFormatting sqref="D6">
    <cfRule type="expression" dxfId="769" priority="217">
      <formula>$D$6&lt;&gt;""</formula>
    </cfRule>
    <cfRule type="expression" dxfId="768" priority="275">
      <formula>$D7=TODAY()</formula>
    </cfRule>
    <cfRule type="expression" dxfId="767" priority="375">
      <formula>$I$5&lt;&gt;""</formula>
    </cfRule>
  </conditionalFormatting>
  <conditionalFormatting sqref="L6">
    <cfRule type="expression" dxfId="766" priority="214">
      <formula>$L6&lt;&gt;""</formula>
    </cfRule>
    <cfRule type="expression" dxfId="765" priority="244">
      <formula>$Q$4&lt;&gt;""</formula>
    </cfRule>
    <cfRule type="expression" dxfId="764" priority="346">
      <formula>$L$7=TODAY()</formula>
    </cfRule>
  </conditionalFormatting>
  <conditionalFormatting sqref="D18">
    <cfRule type="expression" dxfId="763" priority="265">
      <formula>$D$18&lt;&gt;""</formula>
    </cfRule>
    <cfRule type="expression" dxfId="762" priority="357">
      <formula>$I16&lt;&gt;""</formula>
    </cfRule>
  </conditionalFormatting>
  <conditionalFormatting sqref="L18">
    <cfRule type="expression" dxfId="761" priority="213">
      <formula>$L18&lt;&gt;""</formula>
    </cfRule>
    <cfRule type="expression" dxfId="760" priority="231">
      <formula>$Q$16&lt;&gt;""</formula>
    </cfRule>
    <cfRule type="expression" dxfId="759" priority="320">
      <formula>$L$19=TODAY()</formula>
    </cfRule>
  </conditionalFormatting>
  <conditionalFormatting sqref="E5">
    <cfRule type="expression" dxfId="758" priority="271">
      <formula>$E5&lt;&gt;""</formula>
    </cfRule>
    <cfRule type="expression" dxfId="757" priority="281">
      <formula>$E$4&lt;&gt;""</formula>
    </cfRule>
  </conditionalFormatting>
  <conditionalFormatting sqref="M6:Q6">
    <cfRule type="expression" dxfId="756" priority="180">
      <formula>AND($P$7="",L6&lt;&gt;"",M6="")</formula>
    </cfRule>
  </conditionalFormatting>
  <conditionalFormatting sqref="D11">
    <cfRule type="expression" dxfId="755" priority="102">
      <formula>IF($I8&gt;=1,$H$10,"")</formula>
    </cfRule>
  </conditionalFormatting>
  <conditionalFormatting sqref="E11">
    <cfRule type="expression" dxfId="754" priority="111">
      <formula>IF($I$8&gt;=2,$H$10,"")</formula>
    </cfRule>
    <cfRule type="expression" dxfId="753" priority="191">
      <formula>$E11&lt;&gt;""</formula>
    </cfRule>
  </conditionalFormatting>
  <conditionalFormatting sqref="F11">
    <cfRule type="expression" dxfId="752" priority="157">
      <formula>IF($I$8&gt;=3,$H$10,"")</formula>
    </cfRule>
    <cfRule type="expression" dxfId="751" priority="197">
      <formula>$F$11&lt;&gt;""</formula>
    </cfRule>
  </conditionalFormatting>
  <conditionalFormatting sqref="G11">
    <cfRule type="expression" dxfId="750" priority="187">
      <formula>IF($I$8&gt;=4,$H$10,"")</formula>
    </cfRule>
    <cfRule type="expression" dxfId="749" priority="202">
      <formula>$G$11&lt;&gt;""</formula>
    </cfRule>
  </conditionalFormatting>
  <conditionalFormatting sqref="H11">
    <cfRule type="expression" dxfId="748" priority="188">
      <formula>IF($I$8&gt;=5,$H$10,"")</formula>
    </cfRule>
    <cfRule type="expression" dxfId="747" priority="203">
      <formula>$H$11&lt;&gt;""</formula>
    </cfRule>
  </conditionalFormatting>
  <conditionalFormatting sqref="I11">
    <cfRule type="expression" dxfId="746" priority="189">
      <formula>IF($I$8&gt;=6,$H$10,"")</formula>
    </cfRule>
    <cfRule type="expression" dxfId="745" priority="204">
      <formula>$I$11&lt;&gt;""</formula>
    </cfRule>
  </conditionalFormatting>
  <conditionalFormatting sqref="D23">
    <cfRule type="expression" dxfId="744" priority="149">
      <formula>IF($I$20&gt;=1,$H$22,"")</formula>
    </cfRule>
  </conditionalFormatting>
  <conditionalFormatting sqref="E23">
    <cfRule type="expression" dxfId="743" priority="183">
      <formula>IF($I$20&gt;=2,$H$22,"")</formula>
    </cfRule>
    <cfRule type="expression" dxfId="742" priority="186">
      <formula>$E$23&lt;&gt;""</formula>
    </cfRule>
  </conditionalFormatting>
  <conditionalFormatting sqref="F23">
    <cfRule type="expression" dxfId="741" priority="182">
      <formula>IF($I$20&gt;=3,$H$22,"")</formula>
    </cfRule>
    <cfRule type="expression" dxfId="740" priority="192">
      <formula>$F$23&lt;&gt;""</formula>
    </cfRule>
  </conditionalFormatting>
  <conditionalFormatting sqref="G23">
    <cfRule type="expression" dxfId="739" priority="181">
      <formula>IF($I$20&gt;=4,$H$22,"")</formula>
    </cfRule>
    <cfRule type="expression" dxfId="738" priority="193">
      <formula>$G$23&lt;&gt;""</formula>
    </cfRule>
  </conditionalFormatting>
  <conditionalFormatting sqref="H23">
    <cfRule type="expression" dxfId="737" priority="155">
      <formula>IF($I$20&gt;=5,$H$22,"")</formula>
    </cfRule>
    <cfRule type="expression" dxfId="736" priority="194">
      <formula>$H$23&lt;&gt;""</formula>
    </cfRule>
  </conditionalFormatting>
  <conditionalFormatting sqref="I23">
    <cfRule type="expression" dxfId="735" priority="96">
      <formula>IF($I$20&gt;=6,$H$22,"")</formula>
    </cfRule>
    <cfRule type="expression" dxfId="734" priority="195">
      <formula>$I$23&lt;&gt;""</formula>
    </cfRule>
  </conditionalFormatting>
  <conditionalFormatting sqref="L11">
    <cfRule type="expression" dxfId="733" priority="151">
      <formula>IF($Q8&gt;=1,$P$10,"")</formula>
    </cfRule>
  </conditionalFormatting>
  <conditionalFormatting sqref="M11">
    <cfRule type="expression" dxfId="732" priority="90">
      <formula>IF($Q$8&gt;=2,$P$10,"")</formula>
    </cfRule>
    <cfRule type="expression" dxfId="731" priority="175">
      <formula>$M$11&lt;&gt;""</formula>
    </cfRule>
  </conditionalFormatting>
  <conditionalFormatting sqref="N11">
    <cfRule type="expression" dxfId="730" priority="156">
      <formula>IF($Q$8&gt;=3,$P$10,"")</formula>
    </cfRule>
    <cfRule type="expression" dxfId="729" priority="176">
      <formula>$N$11&lt;&gt;""</formula>
    </cfRule>
  </conditionalFormatting>
  <conditionalFormatting sqref="O11">
    <cfRule type="expression" dxfId="728" priority="172">
      <formula>IF($Q$8&gt;=4,$P$10,"")</formula>
    </cfRule>
    <cfRule type="expression" dxfId="727" priority="177">
      <formula>$O$11&lt;&gt;""</formula>
    </cfRule>
  </conditionalFormatting>
  <conditionalFormatting sqref="P11">
    <cfRule type="expression" dxfId="726" priority="171">
      <formula>IF($Q$8&gt;=5,$P$10,"")</formula>
    </cfRule>
    <cfRule type="expression" dxfId="725" priority="178">
      <formula>$P$11&lt;&gt;""</formula>
    </cfRule>
  </conditionalFormatting>
  <conditionalFormatting sqref="Q11">
    <cfRule type="expression" dxfId="724" priority="170">
      <formula>IF($Q$8&gt;=6,$P$10,"")</formula>
    </cfRule>
    <cfRule type="expression" dxfId="723" priority="179">
      <formula>$Q$11&lt;&gt;""</formula>
    </cfRule>
  </conditionalFormatting>
  <conditionalFormatting sqref="L23">
    <cfRule type="expression" dxfId="722" priority="161">
      <formula>IF($Q$20&gt;=1,$P$22,"")</formula>
    </cfRule>
  </conditionalFormatting>
  <conditionalFormatting sqref="M23">
    <cfRule type="expression" dxfId="721" priority="84">
      <formula>IF($Q$20&gt;=2,$P$22,"")</formula>
    </cfRule>
    <cfRule type="expression" dxfId="720" priority="162">
      <formula>$M$23&lt;&gt;""</formula>
    </cfRule>
  </conditionalFormatting>
  <conditionalFormatting sqref="N23">
    <cfRule type="expression" dxfId="719" priority="159">
      <formula>IF($Q$20&gt;=3,$P$22,"")</formula>
    </cfRule>
    <cfRule type="expression" dxfId="718" priority="163">
      <formula>$N$23&lt;&gt;""</formula>
    </cfRule>
  </conditionalFormatting>
  <conditionalFormatting sqref="O23">
    <cfRule type="expression" dxfId="717" priority="158">
      <formula>IF($Q$20&gt;=4,$P$22,"")</formula>
    </cfRule>
    <cfRule type="expression" dxfId="716" priority="164">
      <formula>$O$23&lt;&gt;""</formula>
    </cfRule>
  </conditionalFormatting>
  <conditionalFormatting sqref="P23">
    <cfRule type="expression" dxfId="715" priority="154">
      <formula>IF($Q$20&gt;=5,$P$22,"")</formula>
    </cfRule>
    <cfRule type="expression" dxfId="714" priority="165">
      <formula>$P$23&lt;&gt;""</formula>
    </cfRule>
  </conditionalFormatting>
  <conditionalFormatting sqref="Q23">
    <cfRule type="expression" dxfId="713" priority="117">
      <formula>IF($Q$20&gt;=6,$P$22,"")</formula>
    </cfRule>
    <cfRule type="expression" dxfId="712" priority="166">
      <formula>$Q$23&lt;&gt;""</formula>
    </cfRule>
  </conditionalFormatting>
  <conditionalFormatting sqref="D11:I11">
    <cfRule type="expression" dxfId="711" priority="59">
      <formula>D$11&lt;&gt;""</formula>
    </cfRule>
    <cfRule type="expression" dxfId="710" priority="190">
      <formula>$H$10&lt;=TODAY()-2</formula>
    </cfRule>
  </conditionalFormatting>
  <conditionalFormatting sqref="L11:Q11">
    <cfRule type="expression" dxfId="709" priority="58">
      <formula>L$11&lt;&gt;""</formula>
    </cfRule>
    <cfRule type="expression" dxfId="708" priority="174">
      <formula>$P$10&lt;=TODAY()-2</formula>
    </cfRule>
  </conditionalFormatting>
  <conditionalFormatting sqref="D23:I23">
    <cfRule type="expression" dxfId="707" priority="57">
      <formula>D$23&lt;&gt;""</formula>
    </cfRule>
    <cfRule type="expression" dxfId="706" priority="185">
      <formula>$H$22&lt;=TODAY()-2</formula>
    </cfRule>
  </conditionalFormatting>
  <conditionalFormatting sqref="L23:Q23">
    <cfRule type="expression" dxfId="705" priority="56">
      <formula>L$23&lt;&gt;""</formula>
    </cfRule>
    <cfRule type="expression" dxfId="704" priority="167">
      <formula>$P$22&lt;=TODAY()-2</formula>
    </cfRule>
  </conditionalFormatting>
  <conditionalFormatting sqref="E6:I6">
    <cfRule type="expression" dxfId="703" priority="248">
      <formula>AND($H$7="",D6&lt;&gt;"",E6="")</formula>
    </cfRule>
  </conditionalFormatting>
  <conditionalFormatting sqref="E18:I18">
    <cfRule type="expression" dxfId="702" priority="209">
      <formula>AND($H$19="",D18&lt;&gt;"",E18="")</formula>
    </cfRule>
  </conditionalFormatting>
  <conditionalFormatting sqref="M18:Q18">
    <cfRule type="expression" dxfId="701" priority="207">
      <formula>AND($P$19="",L18&lt;&gt;"",M18="")</formula>
    </cfRule>
  </conditionalFormatting>
  <conditionalFormatting sqref="M12">
    <cfRule type="expression" dxfId="700" priority="232">
      <formula>AND(TODAY()&gt;=$M$11,TODAY()&lt;=$M$12-1)</formula>
    </cfRule>
  </conditionalFormatting>
  <conditionalFormatting sqref="L12">
    <cfRule type="expression" dxfId="699" priority="292">
      <formula>AND(TODAY()&gt;=$L$11,TODAY()&lt;=$L$12-1)</formula>
    </cfRule>
  </conditionalFormatting>
  <conditionalFormatting sqref="N12">
    <cfRule type="expression" dxfId="698" priority="95">
      <formula>$N$12&lt;=TODAY()</formula>
    </cfRule>
    <cfRule type="expression" dxfId="697" priority="210">
      <formula>AND(TODAY()&gt;=$N$11,TODAY()&lt;=$N$12-1)</formula>
    </cfRule>
  </conditionalFormatting>
  <conditionalFormatting sqref="O12">
    <cfRule type="expression" dxfId="696" priority="94">
      <formula>$O$12&lt;=TODAY()</formula>
    </cfRule>
    <cfRule type="expression" dxfId="695" priority="142">
      <formula>AND(TODAY()&gt;=$O$11,TODAY()&lt;=$O$12-1)</formula>
    </cfRule>
  </conditionalFormatting>
  <conditionalFormatting sqref="P12">
    <cfRule type="expression" dxfId="694" priority="93">
      <formula>$P12&lt;=TODAY()</formula>
    </cfRule>
    <cfRule type="expression" dxfId="693" priority="137">
      <formula>AND(TODAY()&gt;=$P$11,TODAY()&lt;=$P$12-1)</formula>
    </cfRule>
  </conditionalFormatting>
  <conditionalFormatting sqref="Q12">
    <cfRule type="expression" dxfId="692" priority="92">
      <formula>$Q$12&lt;=TODAY()</formula>
    </cfRule>
    <cfRule type="expression" dxfId="691" priority="135">
      <formula>AND(TODAY()&gt;=$Q$11,TODAY()&lt;=$Q$12-1)</formula>
    </cfRule>
  </conditionalFormatting>
  <conditionalFormatting sqref="D24">
    <cfRule type="expression" dxfId="690" priority="362">
      <formula>AND(TODAY()&gt;=D23,TODAY()&lt;=D24-1)</formula>
    </cfRule>
  </conditionalFormatting>
  <conditionalFormatting sqref="E24">
    <cfRule type="expression" dxfId="689" priority="130">
      <formula>$E$24&lt;=TODAY()</formula>
    </cfRule>
    <cfRule type="expression" dxfId="688" priority="250">
      <formula>AND(TODAY()&gt;=$E$23,TODAY()&lt;=$E$24-1)</formula>
    </cfRule>
  </conditionalFormatting>
  <conditionalFormatting sqref="F24">
    <cfRule type="expression" dxfId="687" priority="101">
      <formula>$F$24&lt;=TODAY()</formula>
    </cfRule>
    <cfRule type="expression" dxfId="686" priority="211">
      <formula>AND(TODAY()&gt;=$F$23,TODAY()&lt;=$F$24-1)</formula>
    </cfRule>
  </conditionalFormatting>
  <conditionalFormatting sqref="G24">
    <cfRule type="expression" dxfId="685" priority="100">
      <formula>$G$24&lt;=TODAY()</formula>
    </cfRule>
    <cfRule type="expression" dxfId="684" priority="140">
      <formula>AND(TODAY()&gt;=$G$23,TODAY()&lt;=$G$24-1)</formula>
    </cfRule>
  </conditionalFormatting>
  <conditionalFormatting sqref="H24">
    <cfRule type="expression" dxfId="683" priority="99">
      <formula>$H$24&lt;=TODAY()</formula>
    </cfRule>
    <cfRule type="expression" dxfId="682" priority="131">
      <formula>AND(TODAY()&gt;=$H$23,TODAY()&lt;=$H$24-1)</formula>
    </cfRule>
  </conditionalFormatting>
  <conditionalFormatting sqref="I24">
    <cfRule type="expression" dxfId="681" priority="98">
      <formula>$I$24&lt;=TODAY()</formula>
    </cfRule>
    <cfRule type="expression" dxfId="680" priority="128">
      <formula>AND(TODAY()&gt;=$I$23,TODAY()&lt;=$I$24-1)</formula>
    </cfRule>
  </conditionalFormatting>
  <conditionalFormatting sqref="L24">
    <cfRule type="expression" dxfId="679" priority="289">
      <formula>AND(TODAY()&gt;=$L$23,TODAY()&lt;=$L$24-1)</formula>
    </cfRule>
  </conditionalFormatting>
  <conditionalFormatting sqref="M24">
    <cfRule type="expression" dxfId="678" priority="122">
      <formula>$M$24&lt;=TODAY()</formula>
    </cfRule>
    <cfRule type="expression" dxfId="677" priority="219">
      <formula>AND(TODAY()&gt;=$M$23,TODAY()&lt;=$M$24-1)</formula>
    </cfRule>
  </conditionalFormatting>
  <conditionalFormatting sqref="N24">
    <cfRule type="expression" dxfId="676" priority="89">
      <formula>$N$24&lt;=TODAY()</formula>
    </cfRule>
    <cfRule type="expression" dxfId="675" priority="138">
      <formula>AND(TODAY()&gt;=$N$23,TODAY()&lt;=$N$24-1)</formula>
    </cfRule>
  </conditionalFormatting>
  <conditionalFormatting sqref="O24">
    <cfRule type="expression" dxfId="674" priority="88">
      <formula>$O$24&lt;=TODAY()</formula>
    </cfRule>
    <cfRule type="expression" dxfId="673" priority="126">
      <formula>AND(TODAY()&gt;=$O$23,TODAY()&lt;=$O$24-1)</formula>
    </cfRule>
  </conditionalFormatting>
  <conditionalFormatting sqref="P24">
    <cfRule type="expression" dxfId="672" priority="87">
      <formula>$P$24&lt;=TODAY()</formula>
    </cfRule>
    <cfRule type="expression" dxfId="671" priority="125">
      <formula>AND(TODAY()&gt;=$P$23,TODAY()&lt;=$P$24-1)</formula>
    </cfRule>
  </conditionalFormatting>
  <conditionalFormatting sqref="Q24">
    <cfRule type="expression" dxfId="670" priority="86">
      <formula>$Q$24&lt;=TODAY()</formula>
    </cfRule>
    <cfRule type="expression" dxfId="669" priority="124">
      <formula>AND(TODAY()&gt;=$Q$23,TODAY()&lt;=$Q$24-1)</formula>
    </cfRule>
  </conditionalFormatting>
  <conditionalFormatting sqref="G15">
    <cfRule type="expression" dxfId="668" priority="112">
      <formula>$G$15=TODAY()</formula>
    </cfRule>
    <cfRule type="expression" dxfId="667" priority="113">
      <formula>AND(TODAY()&gt;=D15,TODAY()&lt;=G15)</formula>
    </cfRule>
  </conditionalFormatting>
  <conditionalFormatting sqref="G27">
    <cfRule type="expression" dxfId="666" priority="109">
      <formula>$G$27=TODAY()</formula>
    </cfRule>
    <cfRule type="expression" dxfId="665" priority="116">
      <formula>AND(TODAY()&gt;=$D$27,TODAY()&lt;=$G$27)</formula>
    </cfRule>
  </conditionalFormatting>
  <conditionalFormatting sqref="O15">
    <cfRule type="expression" dxfId="664" priority="110">
      <formula>$O$15=TODAY()</formula>
    </cfRule>
    <cfRule type="expression" dxfId="663" priority="115">
      <formula>AND(TODAY()&gt;=L15,TODAY()&lt;=O15)</formula>
    </cfRule>
  </conditionalFormatting>
  <conditionalFormatting sqref="O27">
    <cfRule type="expression" dxfId="662" priority="108">
      <formula>$O$27=TODAY()</formula>
    </cfRule>
    <cfRule type="expression" dxfId="661" priority="114">
      <formula>AND(TODAY()&gt;=$L$27,AUJOURDHUI&lt;=$O$27)</formula>
    </cfRule>
  </conditionalFormatting>
  <conditionalFormatting sqref="D12">
    <cfRule type="expression" dxfId="660" priority="218">
      <formula>AND(TODAY()&gt;=D11,TODAY()&lt;=D12-1)</formula>
    </cfRule>
  </conditionalFormatting>
  <conditionalFormatting sqref="E12">
    <cfRule type="expression" dxfId="659" priority="245">
      <formula>AND(TODAY()&gt;=$E$11,TODAY()&lt;=$E$12-1)</formula>
    </cfRule>
  </conditionalFormatting>
  <conditionalFormatting sqref="F12">
    <cfRule type="expression" dxfId="658" priority="389">
      <formula>AND(TODAY()&gt;=$F$11,TODAY()&lt;=$F$12-1)</formula>
    </cfRule>
  </conditionalFormatting>
  <conditionalFormatting sqref="G12">
    <cfRule type="expression" dxfId="657" priority="152">
      <formula>AND(TODAY()&gt;=$G$11,TODAY()&lt;=$G$12-1)</formula>
    </cfRule>
  </conditionalFormatting>
  <conditionalFormatting sqref="H12">
    <cfRule type="expression" dxfId="656" priority="107">
      <formula>AND(TODAY()&gt;=$H$11,TODAY()&lt;=$H$12-1)</formula>
    </cfRule>
  </conditionalFormatting>
  <conditionalFormatting sqref="I12">
    <cfRule type="expression" dxfId="655" priority="106">
      <formula>AND(TODAY()&gt;=$I$11,TODAY()&lt;=$I$12-1)</formula>
    </cfRule>
  </conditionalFormatting>
  <conditionalFormatting sqref="E4:F4">
    <cfRule type="expression" dxfId="654" priority="81">
      <formula>$E$4&lt;&gt;""</formula>
    </cfRule>
    <cfRule type="expression" dxfId="653" priority="82">
      <formula>$E$4=""</formula>
    </cfRule>
  </conditionalFormatting>
  <conditionalFormatting sqref="M4:N4">
    <cfRule type="expression" dxfId="652" priority="60">
      <formula>$M$4&lt;&gt;""</formula>
    </cfRule>
    <cfRule type="expression" dxfId="651" priority="77">
      <formula>Q4=TODAY()</formula>
    </cfRule>
    <cfRule type="expression" dxfId="650" priority="79">
      <formula>OR(D27&lt;=TODAY()-2,Q5&lt;=TODAY()-2)</formula>
    </cfRule>
    <cfRule type="expression" dxfId="649" priority="80">
      <formula>OR($E$21+$G$21+$I$21=$I$20,$E$26+$G$26+$I$26=$I$20,TODAY()&gt;=$D$27-2)</formula>
    </cfRule>
  </conditionalFormatting>
  <conditionalFormatting sqref="M17:N17">
    <cfRule type="expression" dxfId="648" priority="67">
      <formula>$M$17&lt;&gt;""</formula>
    </cfRule>
    <cfRule type="expression" dxfId="647" priority="72">
      <formula>OR(L15&lt;=TODAY()-2,Q17&lt;=TODAY()-2)</formula>
    </cfRule>
    <cfRule type="expression" dxfId="646" priority="74">
      <formula>$M$16&lt;&gt;""</formula>
    </cfRule>
    <cfRule type="expression" dxfId="645" priority="76">
      <formula>OR($M$9+$O$9+$Q$9=$Q$8,$M$14+$O$14+$Q$14=$Q$8,TODAY()&gt;=$L$15-2)</formula>
    </cfRule>
  </conditionalFormatting>
  <conditionalFormatting sqref="E17">
    <cfRule type="expression" dxfId="644" priority="63">
      <formula>$E17&lt;&gt;""</formula>
    </cfRule>
    <cfRule type="expression" dxfId="643" priority="75">
      <formula>$E$16&lt;&gt;""</formula>
    </cfRule>
  </conditionalFormatting>
  <conditionalFormatting sqref="E16:F16">
    <cfRule type="expression" dxfId="642" priority="62">
      <formula>E16&lt;&gt;""</formula>
    </cfRule>
    <cfRule type="expression" dxfId="641" priority="65">
      <formula>OR($E$9+$G$9+$I$9=$G$8,$E$14+$G$14+$I$14=$I$8,TODAY()&gt;=$D$15-2)</formula>
    </cfRule>
    <cfRule type="expression" dxfId="640" priority="70">
      <formula>$I$16=TODAY()</formula>
    </cfRule>
    <cfRule type="expression" dxfId="639" priority="71">
      <formula>OR(D15&lt;=TODAY()-2,I17&lt;=TODAY()-2)</formula>
    </cfRule>
  </conditionalFormatting>
  <conditionalFormatting sqref="M16:N16">
    <cfRule type="expression" dxfId="638" priority="61">
      <formula>$M$16&lt;&gt;""</formula>
    </cfRule>
    <cfRule type="expression" dxfId="637" priority="66">
      <formula>Q16=TODAY()</formula>
    </cfRule>
    <cfRule type="expression" dxfId="636" priority="68">
      <formula>OR(L15&lt;=TODAY()-2,Q17&lt;=TODAY()-2)</formula>
    </cfRule>
    <cfRule type="expression" dxfId="635" priority="69">
      <formula>OR($M$9+$O$9+$Q$9=$Q$8,$M$14+$O$14+$Q$14=$Q$8,TODAY()&gt;=$L$27-2)</formula>
    </cfRule>
  </conditionalFormatting>
  <conditionalFormatting sqref="E17:F17">
    <cfRule type="expression" dxfId="634" priority="64">
      <formula>OR(D15&lt;=TODAY()-2,I17&lt;=TODAY()-2)</formula>
    </cfRule>
    <cfRule type="expression" dxfId="633" priority="73">
      <formula>OR($E$9+$G$9+$I$9=$I$8,$E$14+$G$14+$I$14=$I$8,TODAY()&gt;=$D$15-2)</formula>
    </cfRule>
  </conditionalFormatting>
  <conditionalFormatting sqref="Q4:Q5">
    <cfRule type="expression" dxfId="632" priority="46">
      <formula>AND($Q$5&lt;&gt;"",TODAY()&gt;=$Q$5,$Q4="")</formula>
    </cfRule>
    <cfRule type="timePeriod" dxfId="631" priority="53" timePeriod="tomorrow">
      <formula>FLOOR(Q4,1)=TODAY()+1</formula>
    </cfRule>
  </conditionalFormatting>
  <conditionalFormatting sqref="I16:I17">
    <cfRule type="expression" dxfId="630" priority="44">
      <formula>AND($I$17&lt;&gt;"",TODAY()&gt;=$I$17,$I16="")</formula>
    </cfRule>
    <cfRule type="timePeriod" dxfId="629" priority="55" timePeriod="tomorrow">
      <formula>FLOOR(I16,1)=TODAY()+1</formula>
    </cfRule>
  </conditionalFormatting>
  <conditionalFormatting sqref="I4">
    <cfRule type="expression" dxfId="628" priority="39">
      <formula>$I$5&lt;&gt;""</formula>
    </cfRule>
    <cfRule type="expression" dxfId="627" priority="40">
      <formula>$I$5&lt;&gt;""</formula>
    </cfRule>
  </conditionalFormatting>
  <conditionalFormatting sqref="Q16:Q17">
    <cfRule type="expression" dxfId="626" priority="50">
      <formula>AND($Q$17&lt;&gt;"",TODAY()&gt;=$Q$17,$Q16="")</formula>
    </cfRule>
    <cfRule type="timePeriod" dxfId="625" priority="51" timePeriod="tomorrow">
      <formula>FLOOR(Q16,1)=TODAY()+1</formula>
    </cfRule>
  </conditionalFormatting>
  <conditionalFormatting sqref="I30">
    <cfRule type="cellIs" dxfId="624" priority="3" operator="lessThan">
      <formula>1</formula>
    </cfRule>
  </conditionalFormatting>
  <conditionalFormatting sqref="G32:H33">
    <cfRule type="timePeriod" dxfId="623" priority="12" timePeriod="today">
      <formula>FLOOR(G32,1)=TODAY()</formula>
    </cfRule>
  </conditionalFormatting>
  <conditionalFormatting sqref="Q30">
    <cfRule type="cellIs" dxfId="622" priority="7" operator="lessThan">
      <formula>1</formula>
    </cfRule>
    <cfRule type="expression" dxfId="621" priority="11">
      <formula>M30</formula>
    </cfRule>
  </conditionalFormatting>
  <conditionalFormatting sqref="O32:P32">
    <cfRule type="timePeriod" dxfId="620" priority="10" timePeriod="today">
      <formula>FLOOR(O32,1)=TODAY()</formula>
    </cfRule>
  </conditionalFormatting>
  <conditionalFormatting sqref="O33:P33">
    <cfRule type="timePeriod" dxfId="619" priority="9" timePeriod="today">
      <formula>FLOOR(O33,1)=TODAY()</formula>
    </cfRule>
  </conditionalFormatting>
  <conditionalFormatting sqref="Q29">
    <cfRule type="cellIs" dxfId="618" priority="8" operator="lessThan">
      <formula>1</formula>
    </cfRule>
  </conditionalFormatting>
  <conditionalFormatting sqref="Q32">
    <cfRule type="cellIs" dxfId="617" priority="6" operator="lessThan">
      <formula>1</formula>
    </cfRule>
  </conditionalFormatting>
  <conditionalFormatting sqref="Q33">
    <cfRule type="cellIs" dxfId="616" priority="5" operator="lessThan">
      <formula>1</formula>
    </cfRule>
  </conditionalFormatting>
  <conditionalFormatting sqref="I29">
    <cfRule type="cellIs" dxfId="615" priority="4" operator="lessThan">
      <formula>1</formula>
    </cfRule>
  </conditionalFormatting>
  <conditionalFormatting sqref="I32">
    <cfRule type="cellIs" dxfId="614" priority="2" operator="lessThan">
      <formula>1</formula>
    </cfRule>
  </conditionalFormatting>
  <conditionalFormatting sqref="I33">
    <cfRule type="cellIs" dxfId="613" priority="1" operator="lessThan">
      <formula>1</formula>
    </cfRule>
  </conditionalFormatting>
  <dataValidations count="2">
    <dataValidation type="list" allowBlank="1" showInputMessage="1" showErrorMessage="1" sqref="E5:F5 M5:N5 E17:F17 M17:N17" xr:uid="{76A23CC2-8A07-4078-8D77-0906C8BBEA55}">
      <formula1>Mâles</formula1>
    </dataValidation>
    <dataValidation type="list" allowBlank="1" showInputMessage="1" showErrorMessage="1" sqref="E4:F4 M4:N4 E16:F16 M16:N16" xr:uid="{6F19B95F-C0C6-45C8-BF5C-FFC41EEA8E0E}">
      <formula1>FEMELLE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AE29C4C-29D1-4D76-A906-1A0F319B9D65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DE39A17F-5E6B-463F-8AE5-81B0C07EA578}">
          <x14:formula1>
            <xm:f>Liste!$F$2:$F$6</xm:f>
          </x14:formula1>
          <xm:sqref>H9 P9 P21 H21</xm:sqref>
        </x14:dataValidation>
        <x14:dataValidation type="list" allowBlank="1" showInputMessage="1" showErrorMessage="1" xr:uid="{87801F7B-46FF-4D80-B44A-70151F609038}">
          <x14:formula1>
            <xm:f>Liste!$G$2:$G$6</xm:f>
          </x14:formula1>
          <xm:sqref>F9 N9 F21 N21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0272-64E3-4CBF-AD69-55A8C34D45EE}">
  <sheetPr>
    <tabColor rgb="FF0070C0"/>
  </sheetPr>
  <dimension ref="B1:S49"/>
  <sheetViews>
    <sheetView showGridLines="0" showRowColHeaders="0" showZeros="0" zoomScale="120" zoomScaleNormal="120" workbookViewId="0">
      <selection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73"/>
      <c r="F4" s="474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72"/>
      <c r="F5" s="472"/>
      <c r="G5" s="447" t="s">
        <v>76</v>
      </c>
      <c r="H5" s="448"/>
      <c r="I5" s="159"/>
      <c r="J5" s="423"/>
      <c r="K5" s="424"/>
      <c r="L5" s="133" t="s">
        <v>4</v>
      </c>
      <c r="M5" s="472"/>
      <c r="N5" s="472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167" t="s">
        <v>20</v>
      </c>
      <c r="G9" s="216"/>
      <c r="H9" s="233" t="s">
        <v>8</v>
      </c>
      <c r="I9" s="217"/>
      <c r="J9" s="391" t="s">
        <v>6</v>
      </c>
      <c r="K9" s="392"/>
      <c r="L9" s="165" t="s">
        <v>7</v>
      </c>
      <c r="M9" s="216"/>
      <c r="N9" s="167" t="s">
        <v>20</v>
      </c>
      <c r="O9" s="216"/>
      <c r="P9" s="233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72"/>
      <c r="F17" s="472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72"/>
      <c r="N17" s="472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167" t="s">
        <v>20</v>
      </c>
      <c r="G21" s="216"/>
      <c r="H21" s="233" t="s">
        <v>8</v>
      </c>
      <c r="I21" s="217"/>
      <c r="J21" s="391" t="s">
        <v>6</v>
      </c>
      <c r="K21" s="392"/>
      <c r="L21" s="165" t="s">
        <v>7</v>
      </c>
      <c r="M21" s="216"/>
      <c r="N21" s="167" t="s">
        <v>20</v>
      </c>
      <c r="O21" s="216"/>
      <c r="P21" s="233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6.0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M27:N27"/>
    <mergeCell ref="B25:C25"/>
    <mergeCell ref="J25:K25"/>
    <mergeCell ref="B26:C26"/>
    <mergeCell ref="J26:K26"/>
    <mergeCell ref="B27:C27"/>
    <mergeCell ref="E27:F27"/>
    <mergeCell ref="J27:K27"/>
    <mergeCell ref="B22:B24"/>
    <mergeCell ref="E22:F22"/>
    <mergeCell ref="H22:I22"/>
    <mergeCell ref="J22:J24"/>
    <mergeCell ref="M22:N22"/>
    <mergeCell ref="P22:Q22"/>
    <mergeCell ref="N19:O19"/>
    <mergeCell ref="P19:Q19"/>
    <mergeCell ref="D20:E20"/>
    <mergeCell ref="L20:M20"/>
    <mergeCell ref="L19:M19"/>
    <mergeCell ref="B21:C21"/>
    <mergeCell ref="J21:K21"/>
    <mergeCell ref="B18:B20"/>
    <mergeCell ref="J18:J20"/>
    <mergeCell ref="D19:E19"/>
    <mergeCell ref="F19:G19"/>
    <mergeCell ref="H19:I19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P10:Q10"/>
    <mergeCell ref="B13:C13"/>
    <mergeCell ref="J13:K13"/>
    <mergeCell ref="B14:C14"/>
    <mergeCell ref="J14:K14"/>
    <mergeCell ref="L7:M7"/>
    <mergeCell ref="N7:O7"/>
    <mergeCell ref="P7:Q7"/>
    <mergeCell ref="D8:E8"/>
    <mergeCell ref="B15:C15"/>
    <mergeCell ref="E15:F15"/>
    <mergeCell ref="J15:K15"/>
    <mergeCell ref="M15:N15"/>
    <mergeCell ref="L8:M8"/>
    <mergeCell ref="B9:C9"/>
    <mergeCell ref="J9:K9"/>
    <mergeCell ref="B10:B12"/>
    <mergeCell ref="E10:F10"/>
    <mergeCell ref="H10:I10"/>
    <mergeCell ref="J10:J12"/>
    <mergeCell ref="M10:N10"/>
    <mergeCell ref="B6:B8"/>
    <mergeCell ref="J6:J8"/>
    <mergeCell ref="D7:E7"/>
    <mergeCell ref="F7:G7"/>
    <mergeCell ref="H7:I7"/>
    <mergeCell ref="B2:Q3"/>
    <mergeCell ref="B4:C5"/>
    <mergeCell ref="E4:F4"/>
    <mergeCell ref="G4:H4"/>
    <mergeCell ref="J4:K5"/>
    <mergeCell ref="M4:N4"/>
    <mergeCell ref="O4:P4"/>
    <mergeCell ref="E5:F5"/>
    <mergeCell ref="G5:H5"/>
    <mergeCell ref="M5:N5"/>
    <mergeCell ref="O5:P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612" priority="411" timePeriod="today">
      <formula>FLOOR(F7,1)=TODAY()</formula>
    </cfRule>
  </conditionalFormatting>
  <conditionalFormatting sqref="F19">
    <cfRule type="timePeriod" dxfId="611" priority="410" timePeriod="today">
      <formula>FLOOR(F19,1)=TODAY()</formula>
    </cfRule>
  </conditionalFormatting>
  <conditionalFormatting sqref="D38 G38">
    <cfRule type="timePeriod" dxfId="610" priority="409" timePeriod="today">
      <formula>FLOOR(D38,1)=TODAY()</formula>
    </cfRule>
  </conditionalFormatting>
  <conditionalFormatting sqref="D49 G49 E44:F44 D42:E42 F41 H41">
    <cfRule type="timePeriod" dxfId="609" priority="406" timePeriod="today">
      <formula>FLOOR(D41,1)=TODAY()</formula>
    </cfRule>
  </conditionalFormatting>
  <conditionalFormatting sqref="H41:I41">
    <cfRule type="expression" dxfId="608" priority="405">
      <formula>D41</formula>
    </cfRule>
  </conditionalFormatting>
  <conditionalFormatting sqref="D41">
    <cfRule type="timePeriod" dxfId="607" priority="404" timePeriod="today">
      <formula>FLOOR(D41,1)=TODAY()</formula>
    </cfRule>
  </conditionalFormatting>
  <conditionalFormatting sqref="N7">
    <cfRule type="timePeriod" dxfId="606" priority="403" timePeriod="today">
      <formula>FLOOR(N7,1)=TODAY()</formula>
    </cfRule>
  </conditionalFormatting>
  <conditionalFormatting sqref="N19">
    <cfRule type="timePeriod" dxfId="605" priority="402" timePeriod="today">
      <formula>FLOOR(N19,1)=TODAY()</formula>
    </cfRule>
  </conditionalFormatting>
  <conditionalFormatting sqref="Q20">
    <cfRule type="expression" dxfId="604" priority="401">
      <formula>O20=(M21+O21+Q21)</formula>
    </cfRule>
  </conditionalFormatting>
  <conditionalFormatting sqref="D7">
    <cfRule type="timePeriod" dxfId="603" priority="287" timePeriod="today">
      <formula>FLOOR(D7,1)=TODAY()</formula>
    </cfRule>
    <cfRule type="expression" dxfId="602" priority="391">
      <formula>AND(D7&gt;=TODAY(),D7&lt;=TODAY()+1)</formula>
    </cfRule>
  </conditionalFormatting>
  <conditionalFormatting sqref="D7:E7">
    <cfRule type="expression" dxfId="601" priority="247">
      <formula>$H7&lt;&gt;""</formula>
    </cfRule>
    <cfRule type="expression" dxfId="600" priority="400">
      <formula>AND(TODAY()&gt;=$D$6+4,$H$7&lt;&gt;"")</formula>
    </cfRule>
  </conditionalFormatting>
  <conditionalFormatting sqref="D8:E8">
    <cfRule type="expression" dxfId="599" priority="390">
      <formula>$I8&lt;&gt;""</formula>
    </cfRule>
    <cfRule type="timePeriod" dxfId="598" priority="396" timePeriod="today">
      <formula>FLOOR(D8,1)=TODAY()</formula>
    </cfRule>
    <cfRule type="expression" dxfId="597" priority="397">
      <formula>AND(D8&gt;=TODAY(),D8&lt;=TODAY()+1)</formula>
    </cfRule>
    <cfRule type="expression" dxfId="596" priority="398">
      <formula>$H$7&lt;&gt;""</formula>
    </cfRule>
    <cfRule type="expression" dxfId="595" priority="399">
      <formula>($E$9+$G$9+$I$9)=$G$8</formula>
    </cfRule>
  </conditionalFormatting>
  <conditionalFormatting sqref="E10:F10">
    <cfRule type="expression" dxfId="594" priority="216">
      <formula>AND(SUM(E9,G9,I9)&lt;&gt;0,SUM(E9,G9,I9)=G8)</formula>
    </cfRule>
    <cfRule type="expression" dxfId="593" priority="392">
      <formula>$H10&lt;&gt;""</formula>
    </cfRule>
    <cfRule type="timePeriod" dxfId="592" priority="393" timePeriod="today">
      <formula>FLOOR(E10,1)=TODAY()</formula>
    </cfRule>
    <cfRule type="expression" dxfId="591" priority="394">
      <formula>AND(E10&gt;=TODAY(),E10&lt;=TODAY()+1)</formula>
    </cfRule>
    <cfRule type="expression" dxfId="590" priority="395">
      <formula>$I$8&lt;&gt;""</formula>
    </cfRule>
  </conditionalFormatting>
  <conditionalFormatting sqref="D12:I12">
    <cfRule type="timePeriod" dxfId="589" priority="103" timePeriod="tomorrow">
      <formula>FLOOR(D12,1)=TODAY()+1</formula>
    </cfRule>
    <cfRule type="expression" dxfId="588" priority="104">
      <formula>D$13&lt;&gt;""</formula>
    </cfRule>
    <cfRule type="expression" dxfId="587" priority="105">
      <formula>D$12&lt;=TODAY()</formula>
    </cfRule>
  </conditionalFormatting>
  <conditionalFormatting sqref="D13:I13">
    <cfRule type="expression" dxfId="586" priority="153">
      <formula>AND(D11&lt;&gt;"",YEAR($D11)=2019)</formula>
    </cfRule>
    <cfRule type="expression" dxfId="585" priority="246">
      <formula>AND(D11&lt;&gt;"",YEAR($D11)=2020)</formula>
    </cfRule>
    <cfRule type="expression" dxfId="584" priority="385">
      <formula>AND($D$11&lt;&gt;"",YEAR($D11)=2021)</formula>
    </cfRule>
    <cfRule type="expression" dxfId="583" priority="386">
      <formula>AND(D11&lt;&gt;"",YEAR($D11)=2022)</formula>
    </cfRule>
    <cfRule type="expression" dxfId="582" priority="387">
      <formula>AND(D11&lt;&gt;"",YEAR($D11)=2023)</formula>
    </cfRule>
    <cfRule type="expression" dxfId="581" priority="388">
      <formula>AND(D11&lt;&gt;"",YEAR($D11)=2018)</formula>
    </cfRule>
  </conditionalFormatting>
  <conditionalFormatting sqref="D15">
    <cfRule type="expression" dxfId="580" priority="120">
      <formula>AND(D15&gt;=TODAY(),D15&lt;=TODAY()+2)</formula>
    </cfRule>
    <cfRule type="expression" dxfId="579" priority="145">
      <formula>AND(TODAY()&gt;=$H$10+6,TODAY()&lt;=$D$15-2)</formula>
    </cfRule>
  </conditionalFormatting>
  <conditionalFormatting sqref="I15">
    <cfRule type="cellIs" dxfId="578" priority="295" operator="lessThan">
      <formula>1</formula>
    </cfRule>
  </conditionalFormatting>
  <conditionalFormatting sqref="I15">
    <cfRule type="expression" dxfId="577" priority="384">
      <formula>IF(AND(E14="",G14="",I14="",(D11:I11)=""),"",IF(E14+G14+I14&lt;&gt;SUM(D11:I11),G15&lt;=TODAY()))</formula>
    </cfRule>
  </conditionalFormatting>
  <conditionalFormatting sqref="H7:I7">
    <cfRule type="expression" dxfId="576" priority="381">
      <formula>$D8&lt;&gt;""</formula>
    </cfRule>
    <cfRule type="expression" dxfId="575" priority="382">
      <formula>AND(H7="",D7&lt;&gt;"",D7&lt;=TODAY())</formula>
    </cfRule>
    <cfRule type="timePeriod" dxfId="574" priority="383" timePeriod="today">
      <formula>FLOOR(H7,1)=TODAY()</formula>
    </cfRule>
  </conditionalFormatting>
  <conditionalFormatting sqref="I8">
    <cfRule type="expression" dxfId="573" priority="380">
      <formula>G8=(E9+G9+I9)</formula>
    </cfRule>
  </conditionalFormatting>
  <conditionalFormatting sqref="H10">
    <cfRule type="expression" dxfId="572" priority="376">
      <formula>(E9+G9+I9)=G8</formula>
    </cfRule>
  </conditionalFormatting>
  <conditionalFormatting sqref="H10:I10">
    <cfRule type="expression" dxfId="571" priority="377">
      <formula>AND(H10="",E10&lt;&gt;"",E10&lt;=TODAY())</formula>
    </cfRule>
    <cfRule type="notContainsBlanks" dxfId="570" priority="378">
      <formula>LEN(TRIM(H10))&gt;0</formula>
    </cfRule>
    <cfRule type="expression" dxfId="569" priority="379">
      <formula>E10=TODAY()</formula>
    </cfRule>
  </conditionalFormatting>
  <conditionalFormatting sqref="D19">
    <cfRule type="timePeriod" dxfId="568" priority="285" timePeriod="today">
      <formula>FLOOR(D19,1)=TODAY()</formula>
    </cfRule>
    <cfRule type="expression" dxfId="567" priority="363">
      <formula>AND(D19&gt;=TODAY(),D19&lt;=TODAY()+1)</formula>
    </cfRule>
  </conditionalFormatting>
  <conditionalFormatting sqref="D19:E19">
    <cfRule type="expression" dxfId="566" priority="277">
      <formula>$H19&lt;&gt;""</formula>
    </cfRule>
    <cfRule type="expression" dxfId="565" priority="371">
      <formula>AND(TODAY()&gt;=$D$18+4,$H$19&lt;&gt;"")</formula>
    </cfRule>
  </conditionalFormatting>
  <conditionalFormatting sqref="D20">
    <cfRule type="expression" dxfId="564" priority="370">
      <formula>AND(D20&gt;=TODAY(),D20&lt;=TODAY()+1)</formula>
    </cfRule>
  </conditionalFormatting>
  <conditionalFormatting sqref="D20:E20">
    <cfRule type="expression" dxfId="563" priority="368">
      <formula>$I20&lt;&gt;""</formula>
    </cfRule>
    <cfRule type="timePeriod" dxfId="562" priority="369" timePeriod="today">
      <formula>FLOOR(D20,1)=TODAY()</formula>
    </cfRule>
    <cfRule type="expression" dxfId="561" priority="372">
      <formula>$H$19&lt;&gt;""</formula>
    </cfRule>
    <cfRule type="expression" dxfId="560" priority="373">
      <formula>($E$21+$G$21+$I$21)=$G$20</formula>
    </cfRule>
  </conditionalFormatting>
  <conditionalFormatting sqref="E22:F22">
    <cfRule type="expression" dxfId="559" priority="294">
      <formula>AND(SUM(E21,G21,I21)&lt;&gt;0,SUM(E21,G21,I21)=G20)</formula>
    </cfRule>
    <cfRule type="expression" dxfId="558" priority="364">
      <formula>$H22&lt;&gt;""</formula>
    </cfRule>
    <cfRule type="timePeriod" dxfId="557" priority="365" timePeriod="today">
      <formula>FLOOR(E22,1)=TODAY()</formula>
    </cfRule>
    <cfRule type="expression" dxfId="556" priority="366">
      <formula>AND(E22&gt;=TODAY(),E22&lt;=TODAY()+1)</formula>
    </cfRule>
    <cfRule type="expression" dxfId="555" priority="367">
      <formula>$I$20&lt;&gt;""</formula>
    </cfRule>
  </conditionalFormatting>
  <conditionalFormatting sqref="D24:I24">
    <cfRule type="timePeriod" dxfId="554" priority="127" timePeriod="tomorrow">
      <formula>FLOOR(D24,1)=TODAY()+1</formula>
    </cfRule>
    <cfRule type="expression" dxfId="553" priority="132">
      <formula>D$24&lt;=TODAY()</formula>
    </cfRule>
  </conditionalFormatting>
  <conditionalFormatting sqref="D24:I24">
    <cfRule type="expression" dxfId="552" priority="97">
      <formula>D$25&lt;&gt;""</formula>
    </cfRule>
  </conditionalFormatting>
  <conditionalFormatting sqref="D25:I25">
    <cfRule type="expression" dxfId="551" priority="184">
      <formula>AND(D23&lt;&gt;"",YEAR($D23)=2018)</formula>
    </cfRule>
    <cfRule type="expression" dxfId="550" priority="251">
      <formula>AND(D23&lt;&gt;"",YEAR($D23)=2019)</formula>
    </cfRule>
    <cfRule type="expression" dxfId="549" priority="358">
      <formula>AND(D23&lt;&gt;"",YEAR($D23)=2020)</formula>
    </cfRule>
    <cfRule type="expression" dxfId="548" priority="359">
      <formula>AND(D23&lt;&gt;"",YEAR($D23)=2021)</formula>
    </cfRule>
    <cfRule type="expression" dxfId="547" priority="360">
      <formula>AND(D23&lt;&gt;"",YEAR($D23)=2022)</formula>
    </cfRule>
    <cfRule type="expression" dxfId="546" priority="361">
      <formula>AND(D23&lt;&gt;"",YEAR($D23)=2023)</formula>
    </cfRule>
  </conditionalFormatting>
  <conditionalFormatting sqref="D27">
    <cfRule type="expression" dxfId="545" priority="118">
      <formula>AND(D27&gt;=TODAY(),D27&lt;=TODAY()+2)</formula>
    </cfRule>
    <cfRule type="expression" dxfId="544" priority="129">
      <formula>AND(TODAY()&gt;=$H$22+6,TODAY()&lt;=$D$27-2)</formula>
    </cfRule>
  </conditionalFormatting>
  <conditionalFormatting sqref="H19">
    <cfRule type="timePeriod" dxfId="543" priority="356" timePeriod="today">
      <formula>FLOOR(H19,1)=TODAY()</formula>
    </cfRule>
  </conditionalFormatting>
  <conditionalFormatting sqref="H19:I19">
    <cfRule type="expression" dxfId="542" priority="354">
      <formula>$D20&lt;&gt;""</formula>
    </cfRule>
    <cfRule type="expression" dxfId="541" priority="355">
      <formula>AND(H19="",D19&lt;&gt;"",D19&lt;=TODAY())</formula>
    </cfRule>
  </conditionalFormatting>
  <conditionalFormatting sqref="I20">
    <cfRule type="expression" dxfId="540" priority="353">
      <formula>G20=(E21+G21+I21)</formula>
    </cfRule>
  </conditionalFormatting>
  <conditionalFormatting sqref="H22:I22">
    <cfRule type="expression" dxfId="539" priority="349">
      <formula>(E21+G21+I21)=G20</formula>
    </cfRule>
    <cfRule type="expression" dxfId="538" priority="350">
      <formula>AND(H22="",E22&lt;&gt;"",E22&lt;=TODAY())</formula>
    </cfRule>
    <cfRule type="notContainsBlanks" dxfId="537" priority="351">
      <formula>LEN(TRIM(H22))&gt;0</formula>
    </cfRule>
    <cfRule type="expression" dxfId="536" priority="352">
      <formula>E22=TODAY()</formula>
    </cfRule>
  </conditionalFormatting>
  <conditionalFormatting sqref="I27">
    <cfRule type="cellIs" dxfId="535" priority="347" operator="lessThan">
      <formula>1</formula>
    </cfRule>
  </conditionalFormatting>
  <conditionalFormatting sqref="I27">
    <cfRule type="expression" dxfId="534" priority="348">
      <formula>IF(AND(E26="",G26="",I26="",(D23:I23)=""),"",IF(E26+G26+I26&lt;&gt;SUM(D23:I23),G27&lt;=TODAY()))</formula>
    </cfRule>
  </conditionalFormatting>
  <conditionalFormatting sqref="L7">
    <cfRule type="timePeriod" dxfId="533" priority="284" timePeriod="today">
      <formula>FLOOR(L7,1)=TODAY()</formula>
    </cfRule>
    <cfRule type="expression" dxfId="532" priority="293">
      <formula>AND(L7&gt;=TODAY(),L7&lt;=TODAY()+1)</formula>
    </cfRule>
  </conditionalFormatting>
  <conditionalFormatting sqref="L7:M7">
    <cfRule type="expression" dxfId="531" priority="278">
      <formula>$P7&lt;&gt;""</formula>
    </cfRule>
    <cfRule type="expression" dxfId="530" priority="343">
      <formula>AND(TODAY()&gt;=$L$6+4,$P$7&lt;&gt;"")</formula>
    </cfRule>
  </conditionalFormatting>
  <conditionalFormatting sqref="L8">
    <cfRule type="expression" dxfId="529" priority="342">
      <formula>AND(L8&gt;=TODAY(),L8&lt;=TODAY()+1)</formula>
    </cfRule>
  </conditionalFormatting>
  <conditionalFormatting sqref="L8:M8">
    <cfRule type="expression" dxfId="528" priority="340">
      <formula>$Q$8&lt;&gt;""</formula>
    </cfRule>
    <cfRule type="timePeriod" dxfId="527" priority="341" timePeriod="today">
      <formula>FLOOR(L8,1)=TODAY()</formula>
    </cfRule>
    <cfRule type="expression" dxfId="526" priority="344">
      <formula>$P$7&lt;&gt;""</formula>
    </cfRule>
    <cfRule type="expression" dxfId="525" priority="345">
      <formula>($M$9+$O$9+$Q$9)=$O$8</formula>
    </cfRule>
  </conditionalFormatting>
  <conditionalFormatting sqref="M10:N10">
    <cfRule type="expression" dxfId="524" priority="291">
      <formula>"ET(SOMME(M8;O8;Q8)&lt;&gt;0;SOMME(M8;O8;Q9)=O7)  "</formula>
    </cfRule>
    <cfRule type="expression" dxfId="523" priority="336">
      <formula>$P10&lt;&gt;""</formula>
    </cfRule>
    <cfRule type="timePeriod" dxfId="522" priority="337" timePeriod="today">
      <formula>FLOOR(M10,1)=TODAY()</formula>
    </cfRule>
    <cfRule type="expression" dxfId="521" priority="338">
      <formula>AND(M10&gt;=TODAY(),M10&lt;=TODAY()+1)</formula>
    </cfRule>
    <cfRule type="expression" dxfId="520" priority="339">
      <formula>$Q$8&lt;&gt;""</formula>
    </cfRule>
  </conditionalFormatting>
  <conditionalFormatting sqref="L13:Q13">
    <cfRule type="expression" dxfId="519" priority="173">
      <formula>AND(L11&lt;&gt;"",YEAR($L11)=2018)</formula>
    </cfRule>
    <cfRule type="expression" dxfId="518" priority="233">
      <formula>AND(L11&lt;&gt;"",YEAR($L11)=2019)</formula>
    </cfRule>
    <cfRule type="expression" dxfId="517" priority="332">
      <formula>AND(L11&lt;&gt;"",YEAR($L11)=2020)</formula>
    </cfRule>
    <cfRule type="expression" dxfId="516" priority="333">
      <formula>AND(L11&lt;&gt;"",YEAR($L11)=2021)</formula>
    </cfRule>
    <cfRule type="expression" dxfId="515" priority="334">
      <formula>AND(L11&lt;&gt;"",YEAR($L11)=2022)</formula>
    </cfRule>
    <cfRule type="expression" dxfId="514" priority="335">
      <formula>AND(L11&lt;&gt;"",YEAR($L11)=2023)</formula>
    </cfRule>
  </conditionalFormatting>
  <conditionalFormatting sqref="L15">
    <cfRule type="expression" dxfId="513" priority="119">
      <formula>AND(L15&gt;=TODAY(),L15&lt;=TODAY()+2)</formula>
    </cfRule>
    <cfRule type="expression" dxfId="512" priority="133">
      <formula>AND(TODAY()&gt;=$P$10+6,TODAY()&lt;=$L$15-2)</formula>
    </cfRule>
  </conditionalFormatting>
  <conditionalFormatting sqref="P7">
    <cfRule type="timePeriod" dxfId="511" priority="330" timePeriod="today">
      <formula>FLOOR(P7,1)=TODAY()</formula>
    </cfRule>
  </conditionalFormatting>
  <conditionalFormatting sqref="P7:Q7">
    <cfRule type="expression" dxfId="510" priority="328">
      <formula>$L8&lt;&gt;""</formula>
    </cfRule>
    <cfRule type="expression" dxfId="509" priority="329">
      <formula>AND(P7="",L7&lt;&gt;"",L7&lt;=TODAY())</formula>
    </cfRule>
  </conditionalFormatting>
  <conditionalFormatting sqref="Q8">
    <cfRule type="expression" dxfId="508" priority="327">
      <formula>O8=(M9+O9+Q9)</formula>
    </cfRule>
  </conditionalFormatting>
  <conditionalFormatting sqref="P10:Q10">
    <cfRule type="expression" dxfId="507" priority="323">
      <formula>(M9+O9+Q9)=O8</formula>
    </cfRule>
    <cfRule type="expression" dxfId="506" priority="324">
      <formula>AND(P10="",M10&lt;&gt;"",M10&lt;=TODAY())</formula>
    </cfRule>
    <cfRule type="notContainsBlanks" dxfId="505" priority="325">
      <formula>LEN(TRIM(P10))&gt;0</formula>
    </cfRule>
    <cfRule type="expression" dxfId="504" priority="326">
      <formula>M10=TODAY()</formula>
    </cfRule>
  </conditionalFormatting>
  <conditionalFormatting sqref="Q15">
    <cfRule type="cellIs" dxfId="503" priority="321" operator="lessThan">
      <formula>1</formula>
    </cfRule>
  </conditionalFormatting>
  <conditionalFormatting sqref="Q15">
    <cfRule type="expression" dxfId="502" priority="322">
      <formula>IF(AND(M14="",O14="",Q14="",(L11:Q11)=""),"",IF(M14+O14+Q14&lt;&gt;SUM(L11:Q11),O15&lt;=TODAY()))</formula>
    </cfRule>
  </conditionalFormatting>
  <conditionalFormatting sqref="L19">
    <cfRule type="timePeriod" dxfId="501" priority="283" timePeriod="today">
      <formula>FLOOR(L19,1)=TODAY()</formula>
    </cfRule>
    <cfRule type="expression" dxfId="500" priority="290">
      <formula>AND(L19&gt;=TODAY(),L19&lt;=TODAY()+1)</formula>
    </cfRule>
  </conditionalFormatting>
  <conditionalFormatting sqref="L19:M19">
    <cfRule type="expression" dxfId="499" priority="276">
      <formula>$P19&lt;&gt;""</formula>
    </cfRule>
    <cfRule type="expression" dxfId="498" priority="317">
      <formula>AND(TODAY()&gt;=$L$18+4,$P$19&lt;&gt;"")</formula>
    </cfRule>
  </conditionalFormatting>
  <conditionalFormatting sqref="L20:M20">
    <cfRule type="expression" dxfId="497" priority="314">
      <formula>$Q20&lt;&gt;""</formula>
    </cfRule>
    <cfRule type="timePeriod" dxfId="496" priority="315" timePeriod="today">
      <formula>FLOOR(L20,1)=TODAY()</formula>
    </cfRule>
    <cfRule type="expression" dxfId="495" priority="316">
      <formula>AND(L20&gt;=TODAY(),L20&lt;=TODAY()+1)</formula>
    </cfRule>
    <cfRule type="expression" dxfId="494" priority="318">
      <formula>$P$19&lt;&gt;""</formula>
    </cfRule>
    <cfRule type="expression" dxfId="493" priority="319">
      <formula>($M$21+$O$21+$Q$21)=$O$20</formula>
    </cfRule>
  </conditionalFormatting>
  <conditionalFormatting sqref="M22:N22">
    <cfRule type="expression" dxfId="492" priority="288">
      <formula>AND(SUM(M21,O21,Q21)&lt;&gt;0,SUM(M21,O21,Q21)=O20)</formula>
    </cfRule>
    <cfRule type="expression" dxfId="491" priority="310">
      <formula>$P22&lt;&gt;""</formula>
    </cfRule>
    <cfRule type="timePeriod" dxfId="490" priority="311" timePeriod="today">
      <formula>FLOOR(M22,1)=TODAY()</formula>
    </cfRule>
    <cfRule type="expression" dxfId="489" priority="312">
      <formula>AND(M22&gt;=TODAY(),M22&lt;=TODAY()+1)</formula>
    </cfRule>
    <cfRule type="expression" dxfId="488" priority="313">
      <formula>$Q$20&lt;&gt;""</formula>
    </cfRule>
  </conditionalFormatting>
  <conditionalFormatting sqref="L25:Q25">
    <cfRule type="expression" dxfId="487" priority="147">
      <formula>AND(L23&lt;&gt;"",YEAR($L23)=2023)</formula>
    </cfRule>
    <cfRule type="expression" dxfId="486" priority="220">
      <formula>AND(L23&lt;&gt;"",YEAR($L23)=2022)</formula>
    </cfRule>
    <cfRule type="expression" dxfId="485" priority="306">
      <formula>AND(L23&lt;&gt;"",YEAR($L23)=2021)</formula>
    </cfRule>
    <cfRule type="expression" dxfId="484" priority="307">
      <formula>AND(L23&lt;&gt;"",YEAR($L23)=2020)</formula>
    </cfRule>
    <cfRule type="expression" dxfId="483" priority="308">
      <formula>AND(L23&lt;&gt;"",YEAR($L23)=2019)</formula>
    </cfRule>
    <cfRule type="expression" dxfId="482" priority="309">
      <formula>AND(L23&lt;&gt;"",YEAR($L23)=2018)</formula>
    </cfRule>
  </conditionalFormatting>
  <conditionalFormatting sqref="L27">
    <cfRule type="expression" dxfId="481" priority="121">
      <formula>AND(L27&gt;=TODAY(),L27&lt;=TODAY()+2)</formula>
    </cfRule>
    <cfRule type="expression" dxfId="480" priority="169">
      <formula>AND(TODAY()&gt;=$P$22+6,TODAY()&lt;=$L$27-2)</formula>
    </cfRule>
  </conditionalFormatting>
  <conditionalFormatting sqref="P19">
    <cfRule type="timePeriod" dxfId="479" priority="304" timePeriod="today">
      <formula>FLOOR(P19,1)=TODAY()</formula>
    </cfRule>
  </conditionalFormatting>
  <conditionalFormatting sqref="P19:Q19">
    <cfRule type="expression" dxfId="478" priority="302">
      <formula>$L20&lt;&gt;""</formula>
    </cfRule>
    <cfRule type="expression" dxfId="477" priority="303">
      <formula>AND(P19="",L19&lt;&gt;"",L19&lt;=TODAY())</formula>
    </cfRule>
  </conditionalFormatting>
  <conditionalFormatting sqref="P22:Q22">
    <cfRule type="expression" dxfId="476" priority="298">
      <formula>(M21+O21+Q21)=O20</formula>
    </cfRule>
    <cfRule type="expression" dxfId="475" priority="299">
      <formula>AND(P22="",M22&lt;&gt;"",M22&lt;=TODAY())</formula>
    </cfRule>
    <cfRule type="notContainsBlanks" dxfId="474" priority="300">
      <formula>LEN(TRIM(P22))&gt;0</formula>
    </cfRule>
    <cfRule type="expression" dxfId="473" priority="301">
      <formula>M22=TODAY()</formula>
    </cfRule>
  </conditionalFormatting>
  <conditionalFormatting sqref="Q27">
    <cfRule type="cellIs" dxfId="472" priority="296" operator="lessThan">
      <formula>1</formula>
    </cfRule>
  </conditionalFormatting>
  <conditionalFormatting sqref="Q27">
    <cfRule type="expression" dxfId="471" priority="297">
      <formula>IF(AND(M26="",O26="",Q26="",(L23:Q23)=""),"",IF(M26+O26+Q26&lt;&gt;SUM(L23:Q23),O27&lt;=TODAY()))</formula>
    </cfRule>
  </conditionalFormatting>
  <conditionalFormatting sqref="D6:I15">
    <cfRule type="expression" dxfId="470" priority="201">
      <formula>AND(($E$14+$G$14+$I$14)&lt;&gt;"",COUNTA($D$11:$I$11)&gt;0,COUNTA($D$11:$I$11)=($E$14+$G$14+$I$14))</formula>
    </cfRule>
  </conditionalFormatting>
  <conditionalFormatting sqref="D18:I27">
    <cfRule type="expression" dxfId="469" priority="148">
      <formula>AND(($E$26+$G$26+$I$26)&lt;&gt;"",COUNTA($D$23:$I$23)&gt;0,COUNTA($D$23:$I$23)=($E$26+$G$26+$I$26))</formula>
    </cfRule>
  </conditionalFormatting>
  <conditionalFormatting sqref="L12:Q12">
    <cfRule type="timePeriod" dxfId="468" priority="134" timePeriod="tomorrow">
      <formula>FLOOR(L12,1)=TODAY()+1</formula>
    </cfRule>
    <cfRule type="expression" dxfId="467" priority="136">
      <formula>L$12&lt;=TODAY()</formula>
    </cfRule>
  </conditionalFormatting>
  <conditionalFormatting sqref="L12:Q12">
    <cfRule type="expression" dxfId="466" priority="91">
      <formula>L$13&lt;&gt;""</formula>
    </cfRule>
  </conditionalFormatting>
  <conditionalFormatting sqref="L6:Q15">
    <cfRule type="expression" dxfId="465" priority="150">
      <formula>AND(($M$14+$O$14+$Q$14)&lt;&gt;"",COUNTA($L$11:$Q$11)&gt;0,COUNTA($L$11:$Q$11)=($M$14+$O$14+$Q$14))</formula>
    </cfRule>
  </conditionalFormatting>
  <conditionalFormatting sqref="L24:Q24">
    <cfRule type="expression" dxfId="464" priority="123">
      <formula>L$24&lt;=TODAY()</formula>
    </cfRule>
    <cfRule type="timePeriod" dxfId="463" priority="160" timePeriod="tomorrow">
      <formula>FLOOR(L24,1)=TODAY()+1</formula>
    </cfRule>
  </conditionalFormatting>
  <conditionalFormatting sqref="L24:Q24">
    <cfRule type="expression" dxfId="462" priority="85">
      <formula>L$25&lt;&gt;""</formula>
    </cfRule>
  </conditionalFormatting>
  <conditionalFormatting sqref="L18:Q27">
    <cfRule type="expression" dxfId="461" priority="146">
      <formula>AND(($M$26+$O$26+$Q$26)&lt;&gt;"",COUNTA($L$23:$Q$23)&gt;0,COUNTA($L$23:$Q$23)=($M$26+$O$26+$Q$26))</formula>
    </cfRule>
  </conditionalFormatting>
  <conditionalFormatting sqref="D6:I10">
    <cfRule type="expression" dxfId="460" priority="144">
      <formula>AND($E$9&lt;&gt;"",$G$9&lt;&gt;"",$I$9&lt;&gt;"",$G$8&lt;&gt;"",$E$9+$G$9+$I$9=$G$8)</formula>
    </cfRule>
  </conditionalFormatting>
  <conditionalFormatting sqref="D18:I22">
    <cfRule type="expression" dxfId="459" priority="141">
      <formula>AND($E$21&lt;&gt;"",$G$21&lt;&gt;"",$I$21&lt;&gt;"",$G$20&lt;&gt;"",$E$21+$G$21+$I$21=$G$20)</formula>
    </cfRule>
  </conditionalFormatting>
  <conditionalFormatting sqref="L6:Q10">
    <cfRule type="expression" dxfId="458" priority="143">
      <formula>AND($M$9&lt;&gt;"",$O$9&lt;&gt;"",$Q$9&lt;&gt;"",$O$8&lt;&gt;"",$M$9+$O$9+$Q$9=$O$8)</formula>
    </cfRule>
  </conditionalFormatting>
  <conditionalFormatting sqref="L18:Q22">
    <cfRule type="expression" dxfId="457" priority="139">
      <formula>AND($M$21&lt;&gt;"",$O$21&lt;&gt;"",$Q$21&lt;&gt;"",$O$20&lt;&gt;"",$M$21+$O$21+$Q$21=$O$20)</formula>
    </cfRule>
  </conditionalFormatting>
  <conditionalFormatting sqref="M5:N5">
    <cfRule type="expression" dxfId="456" priority="78">
      <formula>$M$5&lt;&gt;""</formula>
    </cfRule>
    <cfRule type="expression" dxfId="455" priority="83">
      <formula>OR(D27&lt;=TODAY()-2,Q5&lt;=TODAY()-2)</formula>
    </cfRule>
    <cfRule type="expression" dxfId="454" priority="280">
      <formula>$M$4&lt;&gt;""</formula>
    </cfRule>
    <cfRule type="expression" dxfId="453" priority="282">
      <formula>OR($E$21+$G$21+$I$21=$I$20,$E$26+$G$26+$I$26=$I$20,TODAY()&gt;=$D$27-2)</formula>
    </cfRule>
  </conditionalFormatting>
  <conditionalFormatting sqref="D6">
    <cfRule type="expression" dxfId="452" priority="217">
      <formula>$D$6&lt;&gt;""</formula>
    </cfRule>
    <cfRule type="expression" dxfId="451" priority="275">
      <formula>$I$5&lt;&gt;""</formula>
    </cfRule>
    <cfRule type="expression" dxfId="450" priority="375">
      <formula>$D7=TODAY()</formula>
    </cfRule>
  </conditionalFormatting>
  <conditionalFormatting sqref="L6">
    <cfRule type="expression" dxfId="449" priority="214">
      <formula>$L6&lt;&gt;""</formula>
    </cfRule>
    <cfRule type="expression" dxfId="448" priority="244">
      <formula>$Q$4&lt;&gt;""</formula>
    </cfRule>
    <cfRule type="expression" dxfId="447" priority="346">
      <formula>$L$7=TODAY()</formula>
    </cfRule>
  </conditionalFormatting>
  <conditionalFormatting sqref="D18">
    <cfRule type="expression" dxfId="446" priority="265">
      <formula>$D$18&lt;&gt;""</formula>
    </cfRule>
    <cfRule type="expression" dxfId="445" priority="357">
      <formula>$I16&lt;&gt;""</formula>
    </cfRule>
  </conditionalFormatting>
  <conditionalFormatting sqref="L18">
    <cfRule type="expression" dxfId="444" priority="213">
      <formula>$L18&lt;&gt;""</formula>
    </cfRule>
    <cfRule type="expression" dxfId="443" priority="231">
      <formula>$Q$16&lt;&gt;""</formula>
    </cfRule>
    <cfRule type="expression" dxfId="442" priority="320">
      <formula>$L$19=TODAY()</formula>
    </cfRule>
  </conditionalFormatting>
  <conditionalFormatting sqref="E5">
    <cfRule type="expression" dxfId="441" priority="271">
      <formula>$E5&lt;&gt;""</formula>
    </cfRule>
    <cfRule type="expression" dxfId="440" priority="281">
      <formula>$E$4&lt;&gt;""</formula>
    </cfRule>
  </conditionalFormatting>
  <conditionalFormatting sqref="M6:Q6">
    <cfRule type="expression" dxfId="439" priority="180">
      <formula>AND($P$7="",L6&lt;&gt;"",M6="")</formula>
    </cfRule>
  </conditionalFormatting>
  <conditionalFormatting sqref="D11">
    <cfRule type="expression" dxfId="438" priority="102">
      <formula>IF($I8&gt;=1,$H$10,"")</formula>
    </cfRule>
  </conditionalFormatting>
  <conditionalFormatting sqref="E11">
    <cfRule type="expression" dxfId="437" priority="111">
      <formula>IF($I$8&gt;=2,$H$10,"")</formula>
    </cfRule>
    <cfRule type="expression" dxfId="436" priority="191">
      <formula>$E11&lt;&gt;""</formula>
    </cfRule>
  </conditionalFormatting>
  <conditionalFormatting sqref="F11">
    <cfRule type="expression" dxfId="435" priority="157">
      <formula>IF($I$8&gt;=3,$H$10,"")</formula>
    </cfRule>
    <cfRule type="expression" dxfId="434" priority="197">
      <formula>$F$11&lt;&gt;""</formula>
    </cfRule>
  </conditionalFormatting>
  <conditionalFormatting sqref="G11">
    <cfRule type="expression" dxfId="433" priority="187">
      <formula>IF($I$8&gt;=4,$H$10,"")</formula>
    </cfRule>
    <cfRule type="expression" dxfId="432" priority="202">
      <formula>$G$11&lt;&gt;""</formula>
    </cfRule>
  </conditionalFormatting>
  <conditionalFormatting sqref="H11">
    <cfRule type="expression" dxfId="431" priority="188">
      <formula>IF($I$8&gt;=5,$H$10,"")</formula>
    </cfRule>
    <cfRule type="expression" dxfId="430" priority="203">
      <formula>$H$11&lt;&gt;""</formula>
    </cfRule>
  </conditionalFormatting>
  <conditionalFormatting sqref="I11">
    <cfRule type="expression" dxfId="429" priority="189">
      <formula>IF($I$8&gt;=6,$H$10,"")</formula>
    </cfRule>
    <cfRule type="expression" dxfId="428" priority="204">
      <formula>$I$11&lt;&gt;""</formula>
    </cfRule>
  </conditionalFormatting>
  <conditionalFormatting sqref="D23">
    <cfRule type="expression" dxfId="427" priority="149">
      <formula>IF($I$20&gt;=1,$H$22,"")</formula>
    </cfRule>
  </conditionalFormatting>
  <conditionalFormatting sqref="E23">
    <cfRule type="expression" dxfId="426" priority="183">
      <formula>IF($I$20&gt;=2,$H$22,"")</formula>
    </cfRule>
    <cfRule type="expression" dxfId="425" priority="186">
      <formula>$E$23&lt;&gt;""</formula>
    </cfRule>
  </conditionalFormatting>
  <conditionalFormatting sqref="F23">
    <cfRule type="expression" dxfId="424" priority="182">
      <formula>IF($I$20&gt;=3,$H$22,"")</formula>
    </cfRule>
    <cfRule type="expression" dxfId="423" priority="192">
      <formula>$F$23&lt;&gt;""</formula>
    </cfRule>
  </conditionalFormatting>
  <conditionalFormatting sqref="G23">
    <cfRule type="expression" dxfId="422" priority="181">
      <formula>IF($I$20&gt;=4,$H$22,"")</formula>
    </cfRule>
    <cfRule type="expression" dxfId="421" priority="193">
      <formula>$G$23&lt;&gt;""</formula>
    </cfRule>
  </conditionalFormatting>
  <conditionalFormatting sqref="H23">
    <cfRule type="expression" dxfId="420" priority="155">
      <formula>IF($I$20&gt;=5,$H$22,"")</formula>
    </cfRule>
    <cfRule type="expression" dxfId="419" priority="194">
      <formula>$H$23&lt;&gt;""</formula>
    </cfRule>
  </conditionalFormatting>
  <conditionalFormatting sqref="I23">
    <cfRule type="expression" dxfId="418" priority="96">
      <formula>IF($I$20&gt;=6,$H$22,"")</formula>
    </cfRule>
    <cfRule type="expression" dxfId="417" priority="195">
      <formula>$I$23&lt;&gt;""</formula>
    </cfRule>
  </conditionalFormatting>
  <conditionalFormatting sqref="L11">
    <cfRule type="expression" dxfId="416" priority="151">
      <formula>IF($Q8&gt;=1,$P$10,"")</formula>
    </cfRule>
  </conditionalFormatting>
  <conditionalFormatting sqref="M11">
    <cfRule type="expression" dxfId="415" priority="90">
      <formula>IF($Q$8&gt;=2,$P$10,"")</formula>
    </cfRule>
    <cfRule type="expression" dxfId="414" priority="175">
      <formula>$M$11&lt;&gt;""</formula>
    </cfRule>
  </conditionalFormatting>
  <conditionalFormatting sqref="N11">
    <cfRule type="expression" dxfId="413" priority="156">
      <formula>IF($Q$8&gt;=3,$P$10,"")</formula>
    </cfRule>
    <cfRule type="expression" dxfId="412" priority="176">
      <formula>$N$11&lt;&gt;""</formula>
    </cfRule>
  </conditionalFormatting>
  <conditionalFormatting sqref="O11">
    <cfRule type="expression" dxfId="411" priority="172">
      <formula>IF($Q$8&gt;=4,$P$10,"")</formula>
    </cfRule>
    <cfRule type="expression" dxfId="410" priority="177">
      <formula>$O$11&lt;&gt;""</formula>
    </cfRule>
  </conditionalFormatting>
  <conditionalFormatting sqref="P11">
    <cfRule type="expression" dxfId="409" priority="171">
      <formula>IF($Q$8&gt;=5,$P$10,"")</formula>
    </cfRule>
    <cfRule type="expression" dxfId="408" priority="178">
      <formula>$P$11&lt;&gt;""</formula>
    </cfRule>
  </conditionalFormatting>
  <conditionalFormatting sqref="Q11">
    <cfRule type="expression" dxfId="407" priority="170">
      <formula>IF($Q$8&gt;=6,$P$10,"")</formula>
    </cfRule>
    <cfRule type="expression" dxfId="406" priority="179">
      <formula>$Q$11&lt;&gt;""</formula>
    </cfRule>
  </conditionalFormatting>
  <conditionalFormatting sqref="L23">
    <cfRule type="expression" dxfId="405" priority="161">
      <formula>IF($Q$20&gt;=1,$P$22,"")</formula>
    </cfRule>
  </conditionalFormatting>
  <conditionalFormatting sqref="M23">
    <cfRule type="expression" dxfId="404" priority="84">
      <formula>IF($Q$20&gt;=2,$P$22,"")</formula>
    </cfRule>
    <cfRule type="expression" dxfId="403" priority="162">
      <formula>$M$23&lt;&gt;""</formula>
    </cfRule>
  </conditionalFormatting>
  <conditionalFormatting sqref="N23">
    <cfRule type="expression" dxfId="402" priority="159">
      <formula>IF($Q$20&gt;=3,$P$22,"")</formula>
    </cfRule>
    <cfRule type="expression" dxfId="401" priority="163">
      <formula>$N$23&lt;&gt;""</formula>
    </cfRule>
  </conditionalFormatting>
  <conditionalFormatting sqref="O23">
    <cfRule type="expression" dxfId="400" priority="158">
      <formula>IF($Q$20&gt;=4,$P$22,"")</formula>
    </cfRule>
    <cfRule type="expression" dxfId="399" priority="164">
      <formula>$O$23&lt;&gt;""</formula>
    </cfRule>
  </conditionalFormatting>
  <conditionalFormatting sqref="P23">
    <cfRule type="expression" dxfId="398" priority="154">
      <formula>IF($Q$20&gt;=5,$P$22,"")</formula>
    </cfRule>
    <cfRule type="expression" dxfId="397" priority="165">
      <formula>$P$23&lt;&gt;""</formula>
    </cfRule>
  </conditionalFormatting>
  <conditionalFormatting sqref="Q23">
    <cfRule type="expression" dxfId="396" priority="117">
      <formula>IF($Q$20&gt;=6,$P$22,"")</formula>
    </cfRule>
    <cfRule type="expression" dxfId="395" priority="166">
      <formula>$Q$23&lt;&gt;""</formula>
    </cfRule>
  </conditionalFormatting>
  <conditionalFormatting sqref="D11:I11">
    <cfRule type="expression" dxfId="394" priority="59">
      <formula>D$11&lt;&gt;""</formula>
    </cfRule>
    <cfRule type="expression" dxfId="393" priority="190">
      <formula>$H$10&lt;=TODAY()-2</formula>
    </cfRule>
  </conditionalFormatting>
  <conditionalFormatting sqref="L11:Q11">
    <cfRule type="expression" dxfId="392" priority="58">
      <formula>L$11&lt;&gt;""</formula>
    </cfRule>
    <cfRule type="expression" dxfId="391" priority="174">
      <formula>$P$10&lt;=TODAY()-2</formula>
    </cfRule>
  </conditionalFormatting>
  <conditionalFormatting sqref="D23:I23">
    <cfRule type="expression" dxfId="390" priority="57">
      <formula>D$23&lt;&gt;""</formula>
    </cfRule>
    <cfRule type="expression" dxfId="389" priority="185">
      <formula>$H$22&lt;=TODAY()-2</formula>
    </cfRule>
  </conditionalFormatting>
  <conditionalFormatting sqref="L23:Q23">
    <cfRule type="expression" dxfId="388" priority="56">
      <formula>L$23&lt;&gt;""</formula>
    </cfRule>
    <cfRule type="expression" dxfId="387" priority="167">
      <formula>$P$22&lt;=TODAY()-2</formula>
    </cfRule>
  </conditionalFormatting>
  <conditionalFormatting sqref="E6:I6">
    <cfRule type="expression" dxfId="386" priority="212">
      <formula>AND($H$7="",D6&lt;&gt;"",E6="")</formula>
    </cfRule>
  </conditionalFormatting>
  <conditionalFormatting sqref="E18:I18">
    <cfRule type="expression" dxfId="385" priority="209">
      <formula>AND($H$19="",D18&lt;&gt;"",E18="")</formula>
    </cfRule>
  </conditionalFormatting>
  <conditionalFormatting sqref="M18:Q18">
    <cfRule type="expression" dxfId="384" priority="207">
      <formula>AND($P$19="",L18&lt;&gt;"",M18="")</formula>
    </cfRule>
  </conditionalFormatting>
  <conditionalFormatting sqref="M12">
    <cfRule type="expression" dxfId="383" priority="232">
      <formula>AND(TODAY()&gt;=$M$11,TODAY()&lt;=$M$12-1)</formula>
    </cfRule>
  </conditionalFormatting>
  <conditionalFormatting sqref="L12">
    <cfRule type="expression" dxfId="382" priority="292">
      <formula>AND(TODAY()&gt;=$L$11,TODAY()&lt;=$L$12-1)</formula>
    </cfRule>
  </conditionalFormatting>
  <conditionalFormatting sqref="N12">
    <cfRule type="expression" dxfId="381" priority="95">
      <formula>$N$12&lt;=TODAY()</formula>
    </cfRule>
    <cfRule type="expression" dxfId="380" priority="210">
      <formula>AND(TODAY()&gt;=$N$11,TODAY()&lt;=$N$12-1)</formula>
    </cfRule>
  </conditionalFormatting>
  <conditionalFormatting sqref="O12">
    <cfRule type="expression" dxfId="379" priority="94">
      <formula>$O$12&lt;=TODAY()</formula>
    </cfRule>
    <cfRule type="expression" dxfId="378" priority="142">
      <formula>AND(TODAY()&gt;=$O$11,TODAY()&lt;=$O$12-1)</formula>
    </cfRule>
  </conditionalFormatting>
  <conditionalFormatting sqref="P12">
    <cfRule type="expression" dxfId="377" priority="93">
      <formula>$P12&lt;=TODAY()</formula>
    </cfRule>
    <cfRule type="expression" dxfId="376" priority="137">
      <formula>AND(TODAY()&gt;=$P$11,TODAY()&lt;=$P$12-1)</formula>
    </cfRule>
  </conditionalFormatting>
  <conditionalFormatting sqref="Q12">
    <cfRule type="expression" dxfId="375" priority="92">
      <formula>$Q$12&lt;=TODAY()</formula>
    </cfRule>
    <cfRule type="expression" dxfId="374" priority="135">
      <formula>AND(TODAY()&gt;=$Q$11,TODAY()&lt;=$Q$12-1)</formula>
    </cfRule>
  </conditionalFormatting>
  <conditionalFormatting sqref="D24">
    <cfRule type="expression" dxfId="373" priority="362">
      <formula>AND(TODAY()&gt;=D23,TODAY()&lt;=D24-1)</formula>
    </cfRule>
  </conditionalFormatting>
  <conditionalFormatting sqref="E24">
    <cfRule type="expression" dxfId="372" priority="130">
      <formula>$E$24&lt;=TODAY()</formula>
    </cfRule>
    <cfRule type="expression" dxfId="371" priority="250">
      <formula>AND(TODAY()&gt;=$E$23,TODAY()&lt;=$E$24-1)</formula>
    </cfRule>
  </conditionalFormatting>
  <conditionalFormatting sqref="F24">
    <cfRule type="expression" dxfId="370" priority="101">
      <formula>$F$24&lt;=TODAY()</formula>
    </cfRule>
    <cfRule type="expression" dxfId="369" priority="211">
      <formula>AND(TODAY()&gt;=$F$23,TODAY()&lt;=$F$24-1)</formula>
    </cfRule>
  </conditionalFormatting>
  <conditionalFormatting sqref="G24">
    <cfRule type="expression" dxfId="368" priority="100">
      <formula>$G$24&lt;=TODAY()</formula>
    </cfRule>
    <cfRule type="expression" dxfId="367" priority="140">
      <formula>AND(TODAY()&gt;=$G$23,TODAY()&lt;=$G$24-1)</formula>
    </cfRule>
  </conditionalFormatting>
  <conditionalFormatting sqref="H24">
    <cfRule type="expression" dxfId="366" priority="99">
      <formula>$H$24&lt;=TODAY()</formula>
    </cfRule>
    <cfRule type="expression" dxfId="365" priority="131">
      <formula>AND(TODAY()&gt;=$H$23,TODAY()&lt;=$H$24-1)</formula>
    </cfRule>
  </conditionalFormatting>
  <conditionalFormatting sqref="I24">
    <cfRule type="expression" dxfId="364" priority="98">
      <formula>$I$24&lt;=TODAY()</formula>
    </cfRule>
    <cfRule type="expression" dxfId="363" priority="128">
      <formula>AND(TODAY()&gt;=$I$23,TODAY()&lt;=$I$24-1)</formula>
    </cfRule>
  </conditionalFormatting>
  <conditionalFormatting sqref="L24">
    <cfRule type="expression" dxfId="362" priority="289">
      <formula>AND(TODAY()&gt;=$L$23,TODAY()&lt;=$L$24-1)</formula>
    </cfRule>
  </conditionalFormatting>
  <conditionalFormatting sqref="M24">
    <cfRule type="expression" dxfId="361" priority="122">
      <formula>$M$24&lt;=TODAY()</formula>
    </cfRule>
    <cfRule type="expression" dxfId="360" priority="219">
      <formula>AND(TODAY()&gt;=$M$23,TODAY()&lt;=$M$24-1)</formula>
    </cfRule>
  </conditionalFormatting>
  <conditionalFormatting sqref="N24">
    <cfRule type="expression" dxfId="359" priority="89">
      <formula>$N$24&lt;=TODAY()</formula>
    </cfRule>
    <cfRule type="expression" dxfId="358" priority="138">
      <formula>AND(TODAY()&gt;=$N$23,TODAY()&lt;=$N$24-1)</formula>
    </cfRule>
  </conditionalFormatting>
  <conditionalFormatting sqref="O24">
    <cfRule type="expression" dxfId="357" priority="88">
      <formula>$O$24&lt;=TODAY()</formula>
    </cfRule>
    <cfRule type="expression" dxfId="356" priority="126">
      <formula>AND(TODAY()&gt;=$O$23,TODAY()&lt;=$O$24-1)</formula>
    </cfRule>
  </conditionalFormatting>
  <conditionalFormatting sqref="P24">
    <cfRule type="expression" dxfId="355" priority="87">
      <formula>$P$24&lt;=TODAY()</formula>
    </cfRule>
    <cfRule type="expression" dxfId="354" priority="125">
      <formula>AND(TODAY()&gt;=$P$23,TODAY()&lt;=$P$24-1)</formula>
    </cfRule>
  </conditionalFormatting>
  <conditionalFormatting sqref="Q24">
    <cfRule type="expression" dxfId="353" priority="86">
      <formula>$Q$24&lt;=TODAY()</formula>
    </cfRule>
    <cfRule type="expression" dxfId="352" priority="124">
      <formula>AND(TODAY()&gt;=$Q$23,TODAY()&lt;=$Q$24-1)</formula>
    </cfRule>
  </conditionalFormatting>
  <conditionalFormatting sqref="G15">
    <cfRule type="expression" dxfId="351" priority="112">
      <formula>$G$15=TODAY()</formula>
    </cfRule>
    <cfRule type="expression" dxfId="350" priority="113">
      <formula>AND(TODAY()&gt;=D15,TODAY()&lt;=G15)</formula>
    </cfRule>
  </conditionalFormatting>
  <conditionalFormatting sqref="G27">
    <cfRule type="expression" dxfId="349" priority="109">
      <formula>$G$27=TODAY()</formula>
    </cfRule>
    <cfRule type="expression" dxfId="348" priority="116">
      <formula>AND(TODAY()&gt;=$D$27,TODAY()&lt;=$G$27)</formula>
    </cfRule>
  </conditionalFormatting>
  <conditionalFormatting sqref="O15">
    <cfRule type="expression" dxfId="347" priority="110">
      <formula>$O$15=TODAY()</formula>
    </cfRule>
    <cfRule type="expression" dxfId="346" priority="115">
      <formula>AND(TODAY()&gt;=L15,TODAY()&lt;=O15)</formula>
    </cfRule>
  </conditionalFormatting>
  <conditionalFormatting sqref="O27">
    <cfRule type="expression" dxfId="345" priority="108">
      <formula>$O$27=TODAY()</formula>
    </cfRule>
    <cfRule type="expression" dxfId="344" priority="114">
      <formula>AND(TODAY()&gt;=$L$27,AUJOURDHUI&lt;=$O$27)</formula>
    </cfRule>
  </conditionalFormatting>
  <conditionalFormatting sqref="D12">
    <cfRule type="expression" dxfId="343" priority="218">
      <formula>AND(TODAY()&gt;=D11,TODAY()&lt;=D12-1)</formula>
    </cfRule>
  </conditionalFormatting>
  <conditionalFormatting sqref="E12">
    <cfRule type="expression" dxfId="342" priority="245">
      <formula>AND(TODAY()&gt;=$E$11,TODAY()&lt;=$E$12-1)</formula>
    </cfRule>
  </conditionalFormatting>
  <conditionalFormatting sqref="F12">
    <cfRule type="expression" dxfId="341" priority="389">
      <formula>AND(TODAY()&gt;=$F$11,TODAY()&lt;=$F$12-1)</formula>
    </cfRule>
  </conditionalFormatting>
  <conditionalFormatting sqref="G12">
    <cfRule type="expression" dxfId="340" priority="152">
      <formula>AND(TODAY()&gt;=$G$11,TODAY()&lt;=$G$12-1)</formula>
    </cfRule>
  </conditionalFormatting>
  <conditionalFormatting sqref="H12">
    <cfRule type="expression" dxfId="339" priority="107">
      <formula>AND(TODAY()&gt;=$H$11,TODAY()&lt;=$H$12-1)</formula>
    </cfRule>
  </conditionalFormatting>
  <conditionalFormatting sqref="I12">
    <cfRule type="expression" dxfId="338" priority="106">
      <formula>AND(TODAY()&gt;=$I$11,TODAY()&lt;=$I$12-1)</formula>
    </cfRule>
  </conditionalFormatting>
  <conditionalFormatting sqref="E4:F4">
    <cfRule type="expression" dxfId="337" priority="81">
      <formula>$E$4&lt;&gt;""</formula>
    </cfRule>
    <cfRule type="expression" dxfId="336" priority="82">
      <formula>$E$4=""</formula>
    </cfRule>
  </conditionalFormatting>
  <conditionalFormatting sqref="M4:N4">
    <cfRule type="expression" dxfId="335" priority="60">
      <formula>$M$4&lt;&gt;""</formula>
    </cfRule>
    <cfRule type="expression" dxfId="334" priority="77">
      <formula>Q4=TODAY()</formula>
    </cfRule>
    <cfRule type="expression" dxfId="333" priority="79">
      <formula>OR(D27&lt;=TODAY()-2,Q5&lt;=TODAY()-2)</formula>
    </cfRule>
    <cfRule type="expression" dxfId="332" priority="80">
      <formula>OR($E$21+$G$21+$I$21=$I$20,$E$26+$G$26+$I$26=$I$20,TODAY()&gt;=$D$27-2)</formula>
    </cfRule>
  </conditionalFormatting>
  <conditionalFormatting sqref="M17:N17">
    <cfRule type="expression" dxfId="331" priority="67">
      <formula>$M$17&lt;&gt;""</formula>
    </cfRule>
    <cfRule type="expression" dxfId="330" priority="72">
      <formula>OR(L15&lt;=TODAY()-2,Q17&lt;=TODAY()-2)</formula>
    </cfRule>
    <cfRule type="expression" dxfId="329" priority="74">
      <formula>$M$16&lt;&gt;""</formula>
    </cfRule>
    <cfRule type="expression" dxfId="328" priority="76">
      <formula>OR($M$9+$O$9+$Q$9=$Q$8,$M$14+$O$14+$Q$14=$Q$8,TODAY()&gt;=$L$15-2)</formula>
    </cfRule>
  </conditionalFormatting>
  <conditionalFormatting sqref="E17">
    <cfRule type="expression" dxfId="327" priority="63">
      <formula>$E17&lt;&gt;""</formula>
    </cfRule>
    <cfRule type="expression" dxfId="326" priority="75">
      <formula>$E$16&lt;&gt;""</formula>
    </cfRule>
  </conditionalFormatting>
  <conditionalFormatting sqref="E16:F16">
    <cfRule type="expression" dxfId="325" priority="62">
      <formula>E16&lt;&gt;""</formula>
    </cfRule>
    <cfRule type="expression" dxfId="324" priority="65">
      <formula>OR($E$9+$G$9+$I$9=$G$8,$E$14+$G$14+$I$14=$I$8,TODAY()&gt;=$D$15-2)</formula>
    </cfRule>
    <cfRule type="expression" dxfId="323" priority="70">
      <formula>$I$16=TODAY()</formula>
    </cfRule>
    <cfRule type="expression" dxfId="322" priority="71">
      <formula>OR(D15&lt;=TODAY()-2,I17&lt;=TODAY()-2)</formula>
    </cfRule>
  </conditionalFormatting>
  <conditionalFormatting sqref="M16:N16">
    <cfRule type="expression" dxfId="321" priority="61">
      <formula>$M$16&lt;&gt;""</formula>
    </cfRule>
    <cfRule type="expression" dxfId="320" priority="66">
      <formula>Q16=TODAY()</formula>
    </cfRule>
    <cfRule type="expression" dxfId="319" priority="68">
      <formula>OR(L15&lt;=TODAY()-2,Q17&lt;=TODAY()-2)</formula>
    </cfRule>
    <cfRule type="expression" dxfId="318" priority="69">
      <formula>OR($M$9+$O$9+$Q$9=$Q$8,$M$14+$O$14+$Q$14=$Q$8,TODAY()&gt;=$L$27-2)</formula>
    </cfRule>
  </conditionalFormatting>
  <conditionalFormatting sqref="E17:F17">
    <cfRule type="expression" dxfId="317" priority="64">
      <formula>OR(D15&lt;=TODAY()-2,I17&lt;=TODAY()-2)</formula>
    </cfRule>
    <cfRule type="expression" dxfId="316" priority="73">
      <formula>OR($E$9+$G$9+$I$9=$I$8,$E$14+$G$14+$I$14=$I$8,TODAY()&gt;=$D$15-2)</formula>
    </cfRule>
  </conditionalFormatting>
  <conditionalFormatting sqref="Q4:Q5">
    <cfRule type="expression" dxfId="315" priority="46">
      <formula>AND($Q$5&lt;&gt;"",TODAY()&gt;=$Q$5,$Q4="")</formula>
    </cfRule>
    <cfRule type="timePeriod" dxfId="314" priority="53" timePeriod="tomorrow">
      <formula>FLOOR(Q4,1)=TODAY()+1</formula>
    </cfRule>
  </conditionalFormatting>
  <conditionalFormatting sqref="I16:I17">
    <cfRule type="expression" dxfId="313" priority="44">
      <formula>AND($I$17&lt;&gt;"",TODAY()&gt;=$I$17,$I16="")</formula>
    </cfRule>
    <cfRule type="timePeriod" dxfId="312" priority="55" timePeriod="tomorrow">
      <formula>FLOOR(I16,1)=TODAY()+1</formula>
    </cfRule>
  </conditionalFormatting>
  <conditionalFormatting sqref="I4">
    <cfRule type="expression" dxfId="311" priority="39">
      <formula>$I$5&lt;&gt;""</formula>
    </cfRule>
    <cfRule type="expression" dxfId="310" priority="40">
      <formula>$I$5&lt;&gt;""</formula>
    </cfRule>
  </conditionalFormatting>
  <conditionalFormatting sqref="Q16:Q17">
    <cfRule type="expression" dxfId="309" priority="50">
      <formula>AND($Q$17&lt;&gt;"",TODAY()&gt;=$Q$17,$Q16="")</formula>
    </cfRule>
    <cfRule type="timePeriod" dxfId="308" priority="51" timePeriod="tomorrow">
      <formula>FLOOR(Q16,1)=TODAY()+1</formula>
    </cfRule>
  </conditionalFormatting>
  <conditionalFormatting sqref="I30">
    <cfRule type="cellIs" dxfId="307" priority="3" operator="lessThan">
      <formula>1</formula>
    </cfRule>
  </conditionalFormatting>
  <conditionalFormatting sqref="G32:H33">
    <cfRule type="timePeriod" dxfId="306" priority="12" timePeriod="today">
      <formula>FLOOR(G32,1)=TODAY()</formula>
    </cfRule>
  </conditionalFormatting>
  <conditionalFormatting sqref="Q30">
    <cfRule type="cellIs" dxfId="305" priority="7" operator="lessThan">
      <formula>1</formula>
    </cfRule>
    <cfRule type="expression" dxfId="304" priority="11">
      <formula>M30</formula>
    </cfRule>
  </conditionalFormatting>
  <conditionalFormatting sqref="O32:P32">
    <cfRule type="timePeriod" dxfId="303" priority="10" timePeriod="today">
      <formula>FLOOR(O32,1)=TODAY()</formula>
    </cfRule>
  </conditionalFormatting>
  <conditionalFormatting sqref="O33:P33">
    <cfRule type="timePeriod" dxfId="302" priority="9" timePeriod="today">
      <formula>FLOOR(O33,1)=TODAY()</formula>
    </cfRule>
  </conditionalFormatting>
  <conditionalFormatting sqref="Q29">
    <cfRule type="cellIs" dxfId="301" priority="8" operator="lessThan">
      <formula>1</formula>
    </cfRule>
  </conditionalFormatting>
  <conditionalFormatting sqref="Q32">
    <cfRule type="cellIs" dxfId="300" priority="6" operator="lessThan">
      <formula>1</formula>
    </cfRule>
  </conditionalFormatting>
  <conditionalFormatting sqref="Q33">
    <cfRule type="cellIs" dxfId="299" priority="5" operator="lessThan">
      <formula>1</formula>
    </cfRule>
  </conditionalFormatting>
  <conditionalFormatting sqref="I29">
    <cfRule type="cellIs" dxfId="298" priority="4" operator="lessThan">
      <formula>1</formula>
    </cfRule>
  </conditionalFormatting>
  <conditionalFormatting sqref="I32">
    <cfRule type="cellIs" dxfId="297" priority="2" operator="lessThan">
      <formula>1</formula>
    </cfRule>
  </conditionalFormatting>
  <conditionalFormatting sqref="I33">
    <cfRule type="cellIs" dxfId="296" priority="1" operator="lessThan">
      <formula>1</formula>
    </cfRule>
  </conditionalFormatting>
  <dataValidations count="2">
    <dataValidation type="list" allowBlank="1" showInputMessage="1" showErrorMessage="1" sqref="E4:F4 M4:N4 E16:F16 M16:N16" xr:uid="{19E7F36B-FE25-4747-A0E2-67BAAED03AE2}">
      <formula1>FEMELLE</formula1>
    </dataValidation>
    <dataValidation type="list" allowBlank="1" showInputMessage="1" showErrorMessage="1" sqref="E5:F5 M5:N5 E17:F17 M17:N17" xr:uid="{CE5C5AB4-B619-4782-A5F7-F6418D0BED2B}">
      <formula1>Mâles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143273-A16B-42F0-B939-E10ED84C60B0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93B30F0D-0846-424A-81FC-8C0ABA2CC594}">
          <x14:formula1>
            <xm:f>Liste!$G$2:$G$6</xm:f>
          </x14:formula1>
          <xm:sqref>F9 N9 N21 F21</xm:sqref>
        </x14:dataValidation>
        <x14:dataValidation type="list" allowBlank="1" showInputMessage="1" showErrorMessage="1" xr:uid="{C9763FB4-0429-448B-85C1-B75DF3C046F0}">
          <x14:formula1>
            <xm:f>Liste!$F$2:$F$6</xm:f>
          </x14:formula1>
          <xm:sqref>H9 P9 P21 H21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26">
    <tabColor rgb="FFFF0000"/>
  </sheetPr>
  <dimension ref="A1:AV100"/>
  <sheetViews>
    <sheetView showGridLines="0" showRowColHeaders="0" showZeros="0" zoomScale="90" zoomScaleNormal="90" workbookViewId="0">
      <pane ySplit="2" topLeftCell="A55" activePane="bottomLeft" state="frozen"/>
      <selection pane="bottomLeft" activeCell="AO3" sqref="AO1:AO1048576"/>
    </sheetView>
  </sheetViews>
  <sheetFormatPr baseColWidth="10" defaultRowHeight="14.4" x14ac:dyDescent="0.3"/>
  <cols>
    <col min="3" max="3" width="35.88671875" customWidth="1"/>
    <col min="4" max="4" width="14.33203125" hidden="1" customWidth="1"/>
    <col min="5" max="41" width="9.33203125" hidden="1" customWidth="1"/>
    <col min="42" max="42" width="51.44140625" customWidth="1"/>
    <col min="43" max="45" width="8.77734375" customWidth="1"/>
    <col min="46" max="48" width="5.77734375" customWidth="1"/>
  </cols>
  <sheetData>
    <row r="1" spans="3:48" ht="79.8" customHeight="1" thickBot="1" x14ac:dyDescent="0.35">
      <c r="C1" s="488" t="s">
        <v>99</v>
      </c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8"/>
      <c r="AD1" s="488"/>
      <c r="AE1" s="488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</row>
    <row r="2" spans="3:48" ht="63.6" customHeight="1" thickTop="1" thickBot="1" x14ac:dyDescent="0.35">
      <c r="C2" s="489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1"/>
      <c r="AQ2" s="3"/>
      <c r="AR2" s="4"/>
    </row>
    <row r="3" spans="3:48" ht="22.05" customHeight="1" thickTop="1" thickBot="1" x14ac:dyDescent="0.45">
      <c r="C3" s="486" t="s">
        <v>23</v>
      </c>
      <c r="D3" s="487"/>
      <c r="E3" s="76">
        <v>1</v>
      </c>
      <c r="F3" s="73">
        <v>2</v>
      </c>
      <c r="G3" s="73">
        <v>3</v>
      </c>
      <c r="H3" s="73">
        <v>4</v>
      </c>
      <c r="I3" s="73">
        <v>5</v>
      </c>
      <c r="J3" s="73">
        <v>6</v>
      </c>
      <c r="K3" s="73">
        <v>7</v>
      </c>
      <c r="L3" s="73">
        <v>8</v>
      </c>
      <c r="M3" s="73">
        <v>9</v>
      </c>
      <c r="N3" s="73">
        <v>10</v>
      </c>
      <c r="O3" s="73">
        <v>11</v>
      </c>
      <c r="P3" s="73">
        <v>12</v>
      </c>
      <c r="Q3" s="73">
        <v>13</v>
      </c>
      <c r="R3" s="73">
        <v>14</v>
      </c>
      <c r="S3" s="74">
        <v>15</v>
      </c>
      <c r="T3" s="73">
        <v>16</v>
      </c>
      <c r="U3" s="73">
        <v>17</v>
      </c>
      <c r="V3" s="75">
        <v>18</v>
      </c>
      <c r="W3" s="73">
        <v>19</v>
      </c>
      <c r="X3" s="75">
        <v>20</v>
      </c>
      <c r="Y3" s="73">
        <v>21</v>
      </c>
      <c r="Z3" s="73">
        <v>22</v>
      </c>
      <c r="AA3" s="75">
        <v>23</v>
      </c>
      <c r="AB3" s="80">
        <v>24</v>
      </c>
      <c r="AC3" s="74">
        <v>25</v>
      </c>
      <c r="AD3" s="74">
        <v>26</v>
      </c>
      <c r="AE3" s="128">
        <v>27</v>
      </c>
      <c r="AF3" s="128">
        <v>28</v>
      </c>
      <c r="AG3" s="80">
        <v>29</v>
      </c>
      <c r="AH3" s="130">
        <v>30</v>
      </c>
      <c r="AI3" s="80">
        <v>31</v>
      </c>
      <c r="AJ3" s="80">
        <v>32</v>
      </c>
      <c r="AK3" s="80">
        <v>33</v>
      </c>
      <c r="AL3" s="80">
        <v>34</v>
      </c>
      <c r="AM3" s="80">
        <v>35</v>
      </c>
      <c r="AN3" s="80">
        <v>36</v>
      </c>
      <c r="AO3" s="129">
        <v>37</v>
      </c>
      <c r="AP3" s="37" t="s">
        <v>33</v>
      </c>
      <c r="AT3" s="148">
        <v>6</v>
      </c>
      <c r="AU3" s="1"/>
      <c r="AV3" s="1"/>
    </row>
    <row r="4" spans="3:48" ht="13.95" customHeight="1" thickBot="1" x14ac:dyDescent="0.35">
      <c r="C4" s="10"/>
      <c r="D4" s="61" t="s">
        <v>34</v>
      </c>
      <c r="E4" s="134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8"/>
      <c r="T4" s="77"/>
      <c r="U4" s="77"/>
      <c r="V4" s="79"/>
      <c r="W4" s="77"/>
      <c r="X4" s="79"/>
      <c r="Y4" s="77"/>
      <c r="Z4" s="77"/>
      <c r="AA4" s="79"/>
      <c r="AB4" s="77"/>
      <c r="AC4" s="78"/>
      <c r="AD4" s="78"/>
      <c r="AE4" s="78"/>
      <c r="AF4" s="78"/>
      <c r="AG4" s="77"/>
      <c r="AH4" s="79"/>
      <c r="AI4" s="79"/>
      <c r="AJ4" s="79"/>
      <c r="AK4" s="79"/>
      <c r="AL4" s="79"/>
      <c r="AM4" s="79"/>
      <c r="AN4" s="79"/>
      <c r="AO4" s="127"/>
      <c r="AP4" s="31"/>
      <c r="AT4" s="1"/>
      <c r="AU4" s="1"/>
      <c r="AV4" s="1"/>
    </row>
    <row r="5" spans="3:48" ht="13.8" customHeight="1" x14ac:dyDescent="0.3">
      <c r="C5" s="495" t="s">
        <v>26</v>
      </c>
      <c r="D5" s="11">
        <v>1</v>
      </c>
      <c r="E5" s="81">
        <f>'Cage 1'!$G$8</f>
        <v>0</v>
      </c>
      <c r="F5" s="85">
        <f>'Cage 2'!$G$8</f>
        <v>0</v>
      </c>
      <c r="G5" s="82">
        <f>'Cage 3'!$G$8</f>
        <v>0</v>
      </c>
      <c r="H5" s="82">
        <f>'Cage 4'!$G$8</f>
        <v>0</v>
      </c>
      <c r="I5" s="82">
        <f>'Cage 5'!$G$8</f>
        <v>0</v>
      </c>
      <c r="J5" s="82">
        <f>'Cage 6'!$G$8</f>
        <v>0</v>
      </c>
      <c r="K5" s="82">
        <f>'Cage 7'!$G$8</f>
        <v>0</v>
      </c>
      <c r="L5" s="82">
        <f>'Cage 8'!$G$8</f>
        <v>0</v>
      </c>
      <c r="M5" s="82">
        <f>'Cage 9'!$G$8</f>
        <v>0</v>
      </c>
      <c r="N5" s="82">
        <f>'Cage 10'!$G$8</f>
        <v>0</v>
      </c>
      <c r="O5" s="82">
        <f>'Cage 11'!$G$8</f>
        <v>0</v>
      </c>
      <c r="P5" s="82">
        <f>'Cage 12'!$G$8</f>
        <v>0</v>
      </c>
      <c r="Q5" s="82">
        <f>'Cage 13'!$G$8</f>
        <v>0</v>
      </c>
      <c r="R5" s="82">
        <f>'Cage 14'!$G$8</f>
        <v>0</v>
      </c>
      <c r="S5" s="82">
        <f>'Cage 15'!$G$8</f>
        <v>0</v>
      </c>
      <c r="T5" s="82">
        <f>'Cage 16'!$G$8</f>
        <v>0</v>
      </c>
      <c r="U5" s="82">
        <f>'Cage 17'!$G$8</f>
        <v>0</v>
      </c>
      <c r="V5" s="82">
        <f>'Cage 18'!$G$8</f>
        <v>0</v>
      </c>
      <c r="W5" s="82">
        <f>'Cage 19'!$G$8</f>
        <v>0</v>
      </c>
      <c r="X5" s="82">
        <f>'Cage 20'!$G$8</f>
        <v>0</v>
      </c>
      <c r="Y5" s="82">
        <f>'Cage 21'!$G$8</f>
        <v>0</v>
      </c>
      <c r="Z5" s="82">
        <f>'Cage 22'!$G$8</f>
        <v>0</v>
      </c>
      <c r="AA5" s="82">
        <f>'Cage 23'!$G$8</f>
        <v>0</v>
      </c>
      <c r="AB5" s="82">
        <f>'Cage 24'!$G$8</f>
        <v>0</v>
      </c>
      <c r="AC5" s="82">
        <f>'Cage 25'!$G$8</f>
        <v>0</v>
      </c>
      <c r="AD5" s="82">
        <f>'Cage 26'!$G$8</f>
        <v>0</v>
      </c>
      <c r="AE5" s="82">
        <f>'Cage 27'!$G$8</f>
        <v>0</v>
      </c>
      <c r="AF5" s="82">
        <f>'Cage 28'!$G$8</f>
        <v>0</v>
      </c>
      <c r="AG5" s="82">
        <f>'Cage 29'!$G$8</f>
        <v>0</v>
      </c>
      <c r="AH5" s="82">
        <f>'Cage 30'!$G$8</f>
        <v>0</v>
      </c>
      <c r="AI5" s="82">
        <f>'Cage 31'!$G$8</f>
        <v>0</v>
      </c>
      <c r="AJ5" s="82">
        <f>'Cage 32'!$G$8</f>
        <v>0</v>
      </c>
      <c r="AK5" s="82">
        <f>'Cage 33'!$G$8</f>
        <v>0</v>
      </c>
      <c r="AL5" s="82">
        <f>'Cage 34'!$G$8</f>
        <v>0</v>
      </c>
      <c r="AM5" s="82">
        <f>'Cage 35'!$G$8</f>
        <v>0</v>
      </c>
      <c r="AN5" s="82">
        <f>'Cage 36'!$G$8</f>
        <v>0</v>
      </c>
      <c r="AO5" s="82">
        <f>'Cage 37'!$G$8</f>
        <v>0</v>
      </c>
      <c r="AP5" s="40">
        <f>SUM(E5:AO5)</f>
        <v>0</v>
      </c>
      <c r="AT5" s="1"/>
      <c r="AU5" s="1"/>
      <c r="AV5" s="1"/>
    </row>
    <row r="6" spans="3:48" ht="13.5" customHeight="1" x14ac:dyDescent="0.3">
      <c r="C6" s="495"/>
      <c r="D6" s="12">
        <v>2</v>
      </c>
      <c r="E6" s="83">
        <f>'Cage 1'!$G$20</f>
        <v>0</v>
      </c>
      <c r="F6" s="84">
        <f>'Cage 2'!$G$20</f>
        <v>0</v>
      </c>
      <c r="G6" s="84">
        <f>'Cage 3'!$G$20</f>
        <v>0</v>
      </c>
      <c r="H6" s="84">
        <f>'Cage 4'!$G$20</f>
        <v>0</v>
      </c>
      <c r="I6" s="84">
        <f>'Cage 5'!$G$20</f>
        <v>0</v>
      </c>
      <c r="J6" s="84">
        <f>'Cage 6'!$G$20</f>
        <v>0</v>
      </c>
      <c r="K6" s="84">
        <f>'Cage 7'!$G$20</f>
        <v>0</v>
      </c>
      <c r="L6" s="84">
        <f>'Cage 8'!$G$20</f>
        <v>0</v>
      </c>
      <c r="M6" s="84">
        <f>'Cage 9'!$G$20</f>
        <v>0</v>
      </c>
      <c r="N6" s="84">
        <f>'Cage 10'!$G$20</f>
        <v>0</v>
      </c>
      <c r="O6" s="84">
        <f>'Cage 11'!$G$20</f>
        <v>0</v>
      </c>
      <c r="P6" s="84">
        <f>'Cage 12'!$G$20</f>
        <v>0</v>
      </c>
      <c r="Q6" s="84">
        <f>'Cage 13'!$G$20</f>
        <v>0</v>
      </c>
      <c r="R6" s="84">
        <f>'Cage 14'!$G$20</f>
        <v>0</v>
      </c>
      <c r="S6" s="84">
        <f>'Cage 15'!$G$20</f>
        <v>0</v>
      </c>
      <c r="T6" s="84">
        <f>'Cage 16'!$G$20</f>
        <v>0</v>
      </c>
      <c r="U6" s="84">
        <f>'Cage 17'!$G$20</f>
        <v>0</v>
      </c>
      <c r="V6" s="84">
        <f>'Cage 18'!$G$20</f>
        <v>0</v>
      </c>
      <c r="W6" s="84">
        <f>'Cage 19'!$G$20</f>
        <v>0</v>
      </c>
      <c r="X6" s="84">
        <f>'Cage 20'!$G$20</f>
        <v>0</v>
      </c>
      <c r="Y6" s="84">
        <f>'Cage 21'!$G$20</f>
        <v>0</v>
      </c>
      <c r="Z6" s="84">
        <f>'Cage 22'!$G$20</f>
        <v>0</v>
      </c>
      <c r="AA6" s="84">
        <f>'Cage 23'!$G$20</f>
        <v>0</v>
      </c>
      <c r="AB6" s="84">
        <f>'Cage 24'!$G$20</f>
        <v>0</v>
      </c>
      <c r="AC6" s="84">
        <f>'Cage 25'!$G$20</f>
        <v>0</v>
      </c>
      <c r="AD6" s="84">
        <f>'Cage 26'!$G$20</f>
        <v>0</v>
      </c>
      <c r="AE6" s="84">
        <f>'Cage 27'!$G$20</f>
        <v>0</v>
      </c>
      <c r="AF6" s="84">
        <f>'Cage 28'!$G$20</f>
        <v>0</v>
      </c>
      <c r="AG6" s="84">
        <f>'Cage 29'!$G$20</f>
        <v>0</v>
      </c>
      <c r="AH6" s="84">
        <f>'Cage 30'!$G$20</f>
        <v>0</v>
      </c>
      <c r="AI6" s="84">
        <f>'Cage 31'!$G$20</f>
        <v>0</v>
      </c>
      <c r="AJ6" s="84">
        <f>'Cage 32'!$G$20</f>
        <v>0</v>
      </c>
      <c r="AK6" s="84">
        <f>'Cage 33'!$G$20</f>
        <v>0</v>
      </c>
      <c r="AL6" s="84">
        <f>'Cage 34'!$G$20</f>
        <v>0</v>
      </c>
      <c r="AM6" s="84">
        <f>'Cage 35'!$G$20</f>
        <v>0</v>
      </c>
      <c r="AN6" s="84">
        <f>'Cage 36'!$G$20</f>
        <v>0</v>
      </c>
      <c r="AO6" s="84">
        <f>'Cage 37'!$G$20</f>
        <v>0</v>
      </c>
      <c r="AP6" s="40">
        <f>SUM(E6:AO6)</f>
        <v>0</v>
      </c>
      <c r="AT6" s="1"/>
      <c r="AU6" s="1"/>
      <c r="AV6" s="1"/>
    </row>
    <row r="7" spans="3:48" ht="13.5" customHeight="1" x14ac:dyDescent="0.3">
      <c r="C7" s="495"/>
      <c r="D7" s="13">
        <v>3</v>
      </c>
      <c r="E7" s="81">
        <f>'Cage 1'!$O$8</f>
        <v>0</v>
      </c>
      <c r="F7" s="85">
        <f>'Cage 2'!$O$8</f>
        <v>0</v>
      </c>
      <c r="G7" s="85">
        <f>'Cage 3'!$O$8</f>
        <v>0</v>
      </c>
      <c r="H7" s="85">
        <f>'Cage 4'!$O$8</f>
        <v>0</v>
      </c>
      <c r="I7" s="85">
        <f>'Cage 5'!$O$8</f>
        <v>0</v>
      </c>
      <c r="J7" s="85">
        <f>'Cage 6'!$O$8</f>
        <v>0</v>
      </c>
      <c r="K7" s="85">
        <f>'Cage 7'!$O$8</f>
        <v>0</v>
      </c>
      <c r="L7" s="85">
        <f>'Cage 8'!$O$8</f>
        <v>0</v>
      </c>
      <c r="M7" s="85">
        <f>'Cage 9'!$O$8</f>
        <v>0</v>
      </c>
      <c r="N7" s="85">
        <f>'Cage 10'!$O$8</f>
        <v>0</v>
      </c>
      <c r="O7" s="85">
        <f>'Cage 11'!$O$8</f>
        <v>0</v>
      </c>
      <c r="P7" s="85">
        <f>'Cage 12'!$O$8</f>
        <v>0</v>
      </c>
      <c r="Q7" s="85">
        <f>'Cage 13'!$O$8</f>
        <v>0</v>
      </c>
      <c r="R7" s="85">
        <f>'Cage 14'!$O$8</f>
        <v>0</v>
      </c>
      <c r="S7" s="85">
        <f>'Cage 15'!$O$8</f>
        <v>0</v>
      </c>
      <c r="T7" s="85">
        <f>'Cage 16'!$O$8</f>
        <v>0</v>
      </c>
      <c r="U7" s="85">
        <f>'Cage 17'!$O$8</f>
        <v>0</v>
      </c>
      <c r="V7" s="85">
        <f>'Cage 18'!$O$8</f>
        <v>0</v>
      </c>
      <c r="W7" s="85">
        <f>'Cage 19'!$O$8</f>
        <v>0</v>
      </c>
      <c r="X7" s="85">
        <f>'Cage 20'!$O$8</f>
        <v>0</v>
      </c>
      <c r="Y7" s="85">
        <f>'Cage 21'!$O$8</f>
        <v>0</v>
      </c>
      <c r="Z7" s="85">
        <f>'Cage 22'!$O$8</f>
        <v>0</v>
      </c>
      <c r="AA7" s="85">
        <f>'Cage 23'!$O$8</f>
        <v>0</v>
      </c>
      <c r="AB7" s="85">
        <f>'Cage 24'!$O$8</f>
        <v>0</v>
      </c>
      <c r="AC7" s="85">
        <f>'Cage 25'!$O$8</f>
        <v>0</v>
      </c>
      <c r="AD7" s="85">
        <f>'Cage 26'!$O$8</f>
        <v>0</v>
      </c>
      <c r="AE7" s="85">
        <f>'Cage 27'!$O$8</f>
        <v>0</v>
      </c>
      <c r="AF7" s="85">
        <f>'Cage 28'!$O$8</f>
        <v>0</v>
      </c>
      <c r="AG7" s="85">
        <f>'Cage 29'!$O$8</f>
        <v>0</v>
      </c>
      <c r="AH7" s="85">
        <f>'Cage 30'!$O$8</f>
        <v>0</v>
      </c>
      <c r="AI7" s="85">
        <f>'Cage 31'!$O$8</f>
        <v>0</v>
      </c>
      <c r="AJ7" s="85">
        <f>'Cage 32'!$O$8</f>
        <v>0</v>
      </c>
      <c r="AK7" s="85">
        <f>'Cage 33'!$O$8</f>
        <v>0</v>
      </c>
      <c r="AL7" s="85">
        <f>'Cage 34'!$O$8</f>
        <v>0</v>
      </c>
      <c r="AM7" s="85">
        <f>'Cage 35'!$O$8</f>
        <v>0</v>
      </c>
      <c r="AN7" s="85">
        <f>'Cage 36'!$O$8</f>
        <v>0</v>
      </c>
      <c r="AO7" s="85">
        <f>'Cage 37'!$O$8</f>
        <v>0</v>
      </c>
      <c r="AP7" s="40">
        <f>SUM(E7:AO7)</f>
        <v>0</v>
      </c>
      <c r="AT7" s="1"/>
      <c r="AU7" s="1"/>
      <c r="AV7" s="1"/>
    </row>
    <row r="8" spans="3:48" ht="13.5" customHeight="1" thickBot="1" x14ac:dyDescent="0.35">
      <c r="C8" s="496"/>
      <c r="D8" s="14">
        <v>4</v>
      </c>
      <c r="E8" s="83">
        <f>'Cage 1'!$O$20</f>
        <v>0</v>
      </c>
      <c r="F8" s="84">
        <f>'Cage 2'!$O$20</f>
        <v>0</v>
      </c>
      <c r="G8" s="84">
        <f>'Cage 3'!$O$20</f>
        <v>0</v>
      </c>
      <c r="H8" s="84">
        <f>'Cage 4'!$O$20</f>
        <v>0</v>
      </c>
      <c r="I8" s="84">
        <f>'Cage 5'!$O$20</f>
        <v>0</v>
      </c>
      <c r="J8" s="84">
        <f>'Cage 6'!$O$20</f>
        <v>0</v>
      </c>
      <c r="K8" s="84">
        <f>'Cage 7'!$O$20</f>
        <v>0</v>
      </c>
      <c r="L8" s="84">
        <f>'Cage 8'!$O$20</f>
        <v>0</v>
      </c>
      <c r="M8" s="84">
        <f>'Cage 9'!$O$20</f>
        <v>0</v>
      </c>
      <c r="N8" s="84">
        <f>'Cage 10'!$O$20</f>
        <v>0</v>
      </c>
      <c r="O8" s="84">
        <f>'Cage 11'!$O$20</f>
        <v>0</v>
      </c>
      <c r="P8" s="84">
        <f>'Cage 12'!$O$20</f>
        <v>0</v>
      </c>
      <c r="Q8" s="84">
        <f>'Cage 13'!$O$20</f>
        <v>0</v>
      </c>
      <c r="R8" s="84">
        <f>'Cage 14'!$O$20</f>
        <v>0</v>
      </c>
      <c r="S8" s="84">
        <f>'Cage 15'!$O$20</f>
        <v>0</v>
      </c>
      <c r="T8" s="84">
        <f>'Cage 16'!$O$20</f>
        <v>0</v>
      </c>
      <c r="U8" s="84">
        <f>'Cage 17'!$O$20</f>
        <v>0</v>
      </c>
      <c r="V8" s="84">
        <f>'Cage 18'!$O$20</f>
        <v>0</v>
      </c>
      <c r="W8" s="84">
        <f>'Cage 19'!$O$20</f>
        <v>0</v>
      </c>
      <c r="X8" s="84">
        <f>'Cage 20'!$O$20</f>
        <v>0</v>
      </c>
      <c r="Y8" s="84">
        <f>'Cage 21'!$O$20</f>
        <v>0</v>
      </c>
      <c r="Z8" s="84">
        <f>'Cage 22'!$O$20</f>
        <v>0</v>
      </c>
      <c r="AA8" s="84">
        <f>'Cage 23'!$O$20</f>
        <v>0</v>
      </c>
      <c r="AB8" s="84">
        <f>'Cage 24'!$O$20</f>
        <v>0</v>
      </c>
      <c r="AC8" s="84">
        <f>'Cage 25'!$O$20</f>
        <v>0</v>
      </c>
      <c r="AD8" s="84">
        <f>'Cage 26'!$O$20</f>
        <v>0</v>
      </c>
      <c r="AE8" s="84">
        <f>'Cage 27'!$O$20</f>
        <v>0</v>
      </c>
      <c r="AF8" s="84">
        <f>'Cage 28'!$O$20</f>
        <v>0</v>
      </c>
      <c r="AG8" s="84">
        <f>'Cage 29'!$O$20</f>
        <v>0</v>
      </c>
      <c r="AH8" s="84">
        <f>'Cage 30'!$O$20</f>
        <v>0</v>
      </c>
      <c r="AI8" s="84">
        <f>'Cage 31'!$O$20</f>
        <v>0</v>
      </c>
      <c r="AJ8" s="84">
        <f>'Cage 32'!$O$20</f>
        <v>0</v>
      </c>
      <c r="AK8" s="84">
        <f>'Cage 33'!$O$20</f>
        <v>0</v>
      </c>
      <c r="AL8" s="84">
        <f>'Cage 34'!$O$20</f>
        <v>0</v>
      </c>
      <c r="AM8" s="84">
        <f>'Cage 35'!$O$20</f>
        <v>0</v>
      </c>
      <c r="AN8" s="84">
        <f>'Cage 36'!$O$20</f>
        <v>0</v>
      </c>
      <c r="AO8" s="84">
        <f>'Cage 37'!$O$20</f>
        <v>0</v>
      </c>
      <c r="AP8" s="40">
        <f>SUM(E8:AO8)</f>
        <v>0</v>
      </c>
      <c r="AT8" s="1"/>
      <c r="AU8" s="1"/>
      <c r="AV8" s="1"/>
    </row>
    <row r="9" spans="3:48" s="145" customFormat="1" ht="30" customHeight="1" thickBot="1" x14ac:dyDescent="0.55000000000000004">
      <c r="C9" s="140" t="s">
        <v>32</v>
      </c>
      <c r="D9" s="146"/>
      <c r="E9" s="142">
        <f t="shared" ref="E9:H9" si="0">SUM(E5:E8)</f>
        <v>0</v>
      </c>
      <c r="F9" s="143">
        <f t="shared" ref="F9" si="1">SUM(F5:F8)</f>
        <v>0</v>
      </c>
      <c r="G9" s="143">
        <f t="shared" si="0"/>
        <v>0</v>
      </c>
      <c r="H9" s="143">
        <f t="shared" si="0"/>
        <v>0</v>
      </c>
      <c r="I9" s="143">
        <f t="shared" ref="I9:J9" si="2">SUM(I5:I8)</f>
        <v>0</v>
      </c>
      <c r="J9" s="143">
        <f t="shared" si="2"/>
        <v>0</v>
      </c>
      <c r="K9" s="143">
        <f t="shared" ref="K9:L9" si="3">SUM(K5:K8)</f>
        <v>0</v>
      </c>
      <c r="L9" s="143">
        <f t="shared" si="3"/>
        <v>0</v>
      </c>
      <c r="M9" s="143">
        <f t="shared" ref="M9:N9" si="4">SUM(M5:M8)</f>
        <v>0</v>
      </c>
      <c r="N9" s="143">
        <f t="shared" si="4"/>
        <v>0</v>
      </c>
      <c r="O9" s="143">
        <f t="shared" ref="O9:P9" si="5">SUM(O5:O8)</f>
        <v>0</v>
      </c>
      <c r="P9" s="143">
        <f t="shared" si="5"/>
        <v>0</v>
      </c>
      <c r="Q9" s="143">
        <f t="shared" ref="Q9:R9" si="6">SUM(Q5:Q8)</f>
        <v>0</v>
      </c>
      <c r="R9" s="143">
        <f t="shared" si="6"/>
        <v>0</v>
      </c>
      <c r="S9" s="143">
        <f t="shared" ref="S9:T9" si="7">SUM(S5:S8)</f>
        <v>0</v>
      </c>
      <c r="T9" s="143">
        <f t="shared" si="7"/>
        <v>0</v>
      </c>
      <c r="U9" s="143">
        <f t="shared" ref="U9:V9" si="8">SUM(U5:U8)</f>
        <v>0</v>
      </c>
      <c r="V9" s="143">
        <f t="shared" si="8"/>
        <v>0</v>
      </c>
      <c r="W9" s="143">
        <f t="shared" ref="W9:X9" si="9">SUM(W5:W8)</f>
        <v>0</v>
      </c>
      <c r="X9" s="143">
        <f t="shared" si="9"/>
        <v>0</v>
      </c>
      <c r="Y9" s="143">
        <f t="shared" ref="Y9:Z9" si="10">SUM(Y5:Y8)</f>
        <v>0</v>
      </c>
      <c r="Z9" s="143">
        <f t="shared" si="10"/>
        <v>0</v>
      </c>
      <c r="AA9" s="143">
        <f t="shared" ref="AA9:AB9" si="11">SUM(AA5:AA8)</f>
        <v>0</v>
      </c>
      <c r="AB9" s="143">
        <f t="shared" si="11"/>
        <v>0</v>
      </c>
      <c r="AC9" s="143">
        <f t="shared" ref="AC9:AD9" si="12">SUM(AC5:AC8)</f>
        <v>0</v>
      </c>
      <c r="AD9" s="143">
        <f t="shared" si="12"/>
        <v>0</v>
      </c>
      <c r="AE9" s="143">
        <f t="shared" ref="AE9:AF9" si="13">SUM(AE5:AE8)</f>
        <v>0</v>
      </c>
      <c r="AF9" s="143">
        <f t="shared" si="13"/>
        <v>0</v>
      </c>
      <c r="AG9" s="143">
        <f t="shared" ref="AG9:AH9" si="14">SUM(AG5:AG8)</f>
        <v>0</v>
      </c>
      <c r="AH9" s="143">
        <f t="shared" si="14"/>
        <v>0</v>
      </c>
      <c r="AI9" s="143">
        <f t="shared" ref="AI9:AJ9" si="15">SUM(AI5:AI8)</f>
        <v>0</v>
      </c>
      <c r="AJ9" s="143">
        <f t="shared" si="15"/>
        <v>0</v>
      </c>
      <c r="AK9" s="143">
        <f t="shared" ref="AK9" si="16">SUM(AK5:AK8)</f>
        <v>0</v>
      </c>
      <c r="AL9" s="143">
        <f t="shared" ref="AL9:AO9" si="17">SUM(AL5:AL8)</f>
        <v>0</v>
      </c>
      <c r="AM9" s="143">
        <f t="shared" si="17"/>
        <v>0</v>
      </c>
      <c r="AN9" s="143">
        <f>SUM(AN5:AN8)</f>
        <v>0</v>
      </c>
      <c r="AO9" s="143">
        <f t="shared" si="17"/>
        <v>0</v>
      </c>
      <c r="AP9" s="144">
        <f t="shared" ref="AP9" si="18">SUM(AP5:AP8)</f>
        <v>0</v>
      </c>
      <c r="AT9" s="147"/>
      <c r="AU9" s="147"/>
      <c r="AV9" s="147"/>
    </row>
    <row r="10" spans="3:48" ht="13.5" customHeight="1" x14ac:dyDescent="0.3">
      <c r="C10" s="483" t="s">
        <v>57</v>
      </c>
      <c r="D10" s="11">
        <v>1</v>
      </c>
      <c r="E10" s="110" t="str">
        <f>'Cage 1'!$D$7</f>
        <v/>
      </c>
      <c r="F10" s="62" t="str">
        <f>'Cage 2'!$D$7</f>
        <v/>
      </c>
      <c r="G10" s="62" t="str">
        <f>'Cage 3'!$D$7</f>
        <v/>
      </c>
      <c r="H10" s="62" t="str">
        <f>'Cage 4'!$D$7</f>
        <v/>
      </c>
      <c r="I10" s="62" t="str">
        <f>'Cage 5'!$D$7</f>
        <v/>
      </c>
      <c r="J10" s="62" t="str">
        <f>'Cage 6'!$D$7</f>
        <v/>
      </c>
      <c r="K10" s="62" t="str">
        <f>'Cage 7'!$D$7</f>
        <v/>
      </c>
      <c r="L10" s="62" t="str">
        <f>'Cage 8'!$D$7</f>
        <v/>
      </c>
      <c r="M10" s="62" t="str">
        <f>'Cage 9'!$D$7</f>
        <v/>
      </c>
      <c r="N10" s="62" t="str">
        <f>'Cage 10'!$D$7</f>
        <v/>
      </c>
      <c r="O10" s="62" t="str">
        <f>'Cage 11'!$D$7</f>
        <v/>
      </c>
      <c r="P10" s="62" t="str">
        <f>'Cage 12'!$D$7</f>
        <v/>
      </c>
      <c r="Q10" s="62" t="str">
        <f>'Cage 13'!$D$7</f>
        <v/>
      </c>
      <c r="R10" s="62" t="str">
        <f>'Cage 14'!$D$7</f>
        <v/>
      </c>
      <c r="S10" s="62" t="str">
        <f>'Cage 15'!$D$7</f>
        <v/>
      </c>
      <c r="T10" s="62" t="str">
        <f>'Cage 16'!$D$7</f>
        <v/>
      </c>
      <c r="U10" s="62" t="str">
        <f>'Cage 17'!$D$7</f>
        <v/>
      </c>
      <c r="V10" s="62" t="str">
        <f>'Cage 18'!$D$7</f>
        <v/>
      </c>
      <c r="W10" s="62" t="str">
        <f>'Cage 19'!$D$7</f>
        <v/>
      </c>
      <c r="X10" s="62" t="str">
        <f>'Cage 20'!$D$7</f>
        <v/>
      </c>
      <c r="Y10" s="62" t="str">
        <f>'Cage 21'!$D$7</f>
        <v/>
      </c>
      <c r="Z10" s="62" t="str">
        <f>'Cage 22'!$D$7</f>
        <v/>
      </c>
      <c r="AA10" s="62" t="str">
        <f>'Cage 23'!$D$7</f>
        <v/>
      </c>
      <c r="AB10" s="62" t="str">
        <f>'Cage 24'!$D$7</f>
        <v/>
      </c>
      <c r="AC10" s="62" t="str">
        <f>'Cage 25'!$D$7</f>
        <v/>
      </c>
      <c r="AD10" s="62" t="str">
        <f>'Cage 26'!$D$7</f>
        <v/>
      </c>
      <c r="AE10" s="62" t="str">
        <f>'Cage 27'!$D$7</f>
        <v/>
      </c>
      <c r="AF10" s="62" t="str">
        <f>'Cage 28'!$D$7</f>
        <v/>
      </c>
      <c r="AG10" s="62" t="str">
        <f>'Cage 29'!$D$7</f>
        <v/>
      </c>
      <c r="AH10" s="62" t="str">
        <f>'Cage 30'!$D$7</f>
        <v/>
      </c>
      <c r="AI10" s="62" t="str">
        <f>'Cage 31'!$D$7</f>
        <v/>
      </c>
      <c r="AJ10" s="62" t="str">
        <f>'Cage 32'!$D$7</f>
        <v/>
      </c>
      <c r="AK10" s="62" t="str">
        <f>'Cage 33'!$D$7</f>
        <v/>
      </c>
      <c r="AL10" s="62" t="str">
        <f>'Cage 34'!$D$7</f>
        <v/>
      </c>
      <c r="AM10" s="62" t="str">
        <f>'Cage 35'!$D$7</f>
        <v/>
      </c>
      <c r="AN10" s="62" t="str">
        <f>'Cage 36'!$D$7</f>
        <v/>
      </c>
      <c r="AO10" s="62" t="str">
        <f>'Cage 37'!$D$7</f>
        <v/>
      </c>
      <c r="AP10" s="498"/>
      <c r="AQ10" s="2"/>
    </row>
    <row r="11" spans="3:48" ht="13.5" customHeight="1" x14ac:dyDescent="0.3">
      <c r="C11" s="484"/>
      <c r="D11" s="12">
        <v>2</v>
      </c>
      <c r="E11" s="111" t="str">
        <f>'Cage 1'!$D$19</f>
        <v/>
      </c>
      <c r="F11" s="64" t="str">
        <f>'Cage 2'!$D$19</f>
        <v/>
      </c>
      <c r="G11" s="64" t="str">
        <f>'Cage 3'!$D$19</f>
        <v/>
      </c>
      <c r="H11" s="64" t="str">
        <f>'Cage 4'!$D$19</f>
        <v/>
      </c>
      <c r="I11" s="64" t="str">
        <f>'Cage 5'!$D$19</f>
        <v/>
      </c>
      <c r="J11" s="64" t="str">
        <f>'Cage 6'!$D$19</f>
        <v/>
      </c>
      <c r="K11" s="64" t="str">
        <f>'Cage 7'!$D$19</f>
        <v/>
      </c>
      <c r="L11" s="64" t="str">
        <f>'Cage 8'!$D$19</f>
        <v/>
      </c>
      <c r="M11" s="64" t="str">
        <f>'Cage 9'!$D$19</f>
        <v/>
      </c>
      <c r="N11" s="64" t="str">
        <f>'Cage 10'!$D$19</f>
        <v/>
      </c>
      <c r="O11" s="64" t="str">
        <f>'Cage 11'!$D$19</f>
        <v/>
      </c>
      <c r="P11" s="64" t="str">
        <f>'Cage 12'!$D$19</f>
        <v/>
      </c>
      <c r="Q11" s="64" t="str">
        <f>'Cage 13'!$D$19</f>
        <v/>
      </c>
      <c r="R11" s="64" t="str">
        <f>'Cage 14'!$D$19</f>
        <v/>
      </c>
      <c r="S11" s="64" t="str">
        <f>'Cage 15'!$D$19</f>
        <v/>
      </c>
      <c r="T11" s="64" t="str">
        <f>'Cage 16'!$D$19</f>
        <v/>
      </c>
      <c r="U11" s="64" t="str">
        <f>'Cage 17'!$D$19</f>
        <v/>
      </c>
      <c r="V11" s="64" t="str">
        <f>'Cage 18'!$D$19</f>
        <v/>
      </c>
      <c r="W11" s="64" t="str">
        <f>'Cage 19'!$D$19</f>
        <v/>
      </c>
      <c r="X11" s="64" t="str">
        <f>'Cage 20'!$D$19</f>
        <v/>
      </c>
      <c r="Y11" s="64" t="str">
        <f>'Cage 21'!$D$19</f>
        <v/>
      </c>
      <c r="Z11" s="64" t="str">
        <f>'Cage 22'!$D$19</f>
        <v/>
      </c>
      <c r="AA11" s="64" t="str">
        <f>'Cage 23'!$D$19</f>
        <v/>
      </c>
      <c r="AB11" s="64" t="str">
        <f>'Cage 24'!$D$19</f>
        <v/>
      </c>
      <c r="AC11" s="64" t="str">
        <f>'Cage 25'!$D$19</f>
        <v/>
      </c>
      <c r="AD11" s="64" t="str">
        <f>'Cage 26'!$D$19</f>
        <v/>
      </c>
      <c r="AE11" s="64" t="str">
        <f>'Cage 27'!$D$19</f>
        <v/>
      </c>
      <c r="AF11" s="64" t="str">
        <f>'Cage 28'!$D$19</f>
        <v/>
      </c>
      <c r="AG11" s="64" t="str">
        <f>'Cage 29'!$D$19</f>
        <v/>
      </c>
      <c r="AH11" s="64" t="str">
        <f>'Cage 30'!$D$19</f>
        <v/>
      </c>
      <c r="AI11" s="64" t="str">
        <f>'Cage 31'!$D$19</f>
        <v/>
      </c>
      <c r="AJ11" s="64" t="str">
        <f>'Cage 32'!$D$19</f>
        <v/>
      </c>
      <c r="AK11" s="64" t="str">
        <f>'Cage 33'!$D$19</f>
        <v/>
      </c>
      <c r="AL11" s="64" t="str">
        <f>'Cage 34'!$D$19</f>
        <v/>
      </c>
      <c r="AM11" s="64" t="str">
        <f>'Cage 35'!$D$19</f>
        <v/>
      </c>
      <c r="AN11" s="64" t="str">
        <f>'Cage 36'!$D$19</f>
        <v/>
      </c>
      <c r="AO11" s="64" t="str">
        <f>'Cage 37'!$D$19</f>
        <v/>
      </c>
      <c r="AP11" s="499"/>
      <c r="AQ11" s="2"/>
    </row>
    <row r="12" spans="3:48" ht="13.5" customHeight="1" x14ac:dyDescent="0.3">
      <c r="C12" s="484"/>
      <c r="D12" s="13">
        <v>3</v>
      </c>
      <c r="E12" s="110" t="str">
        <f>'Cage 1'!$L$7</f>
        <v/>
      </c>
      <c r="F12" s="62" t="str">
        <f>'Cage 2'!$L$7</f>
        <v/>
      </c>
      <c r="G12" s="62" t="str">
        <f>'Cage 3'!$L$7</f>
        <v/>
      </c>
      <c r="H12" s="62" t="str">
        <f>'Cage 4'!$L$7</f>
        <v/>
      </c>
      <c r="I12" s="62" t="str">
        <f>'Cage 5'!$L$7</f>
        <v/>
      </c>
      <c r="J12" s="62" t="str">
        <f>'Cage 6'!$L$7</f>
        <v/>
      </c>
      <c r="K12" s="62" t="str">
        <f>'Cage 7'!$L$7</f>
        <v/>
      </c>
      <c r="L12" s="62" t="str">
        <f>'Cage 8'!$L$7</f>
        <v/>
      </c>
      <c r="M12" s="62" t="str">
        <f>'Cage 9'!$L$7</f>
        <v/>
      </c>
      <c r="N12" s="62" t="str">
        <f>'Cage 10'!$L$7</f>
        <v/>
      </c>
      <c r="O12" s="62" t="str">
        <f>'Cage 11'!$L$7</f>
        <v/>
      </c>
      <c r="P12" s="62" t="str">
        <f>'Cage 12'!$L$7</f>
        <v/>
      </c>
      <c r="Q12" s="62" t="str">
        <f>'Cage 13'!$L$7</f>
        <v/>
      </c>
      <c r="R12" s="62" t="str">
        <f>'Cage 14'!$L$7</f>
        <v/>
      </c>
      <c r="S12" s="62" t="str">
        <f>'Cage 15'!$L$7</f>
        <v/>
      </c>
      <c r="T12" s="62" t="str">
        <f>'Cage 16'!$L$7</f>
        <v/>
      </c>
      <c r="U12" s="62" t="str">
        <f>'Cage 17'!$L$7</f>
        <v/>
      </c>
      <c r="V12" s="62" t="str">
        <f>'Cage 18'!$L$7</f>
        <v/>
      </c>
      <c r="W12" s="62" t="str">
        <f>'Cage 19'!$L$7</f>
        <v/>
      </c>
      <c r="X12" s="62" t="str">
        <f>'Cage 20'!$L$7</f>
        <v/>
      </c>
      <c r="Y12" s="62" t="str">
        <f>'Cage 21'!$L$7</f>
        <v/>
      </c>
      <c r="Z12" s="62" t="str">
        <f>'Cage 22'!$L$7</f>
        <v/>
      </c>
      <c r="AA12" s="62" t="str">
        <f>'Cage 23'!$L$7</f>
        <v/>
      </c>
      <c r="AB12" s="62" t="str">
        <f>'Cage 24'!$L$7</f>
        <v/>
      </c>
      <c r="AC12" s="62" t="str">
        <f>'Cage 25'!$L$7</f>
        <v/>
      </c>
      <c r="AD12" s="62" t="str">
        <f>'Cage 26'!$L$7</f>
        <v/>
      </c>
      <c r="AE12" s="62" t="str">
        <f>'Cage 27'!$L$7</f>
        <v/>
      </c>
      <c r="AF12" s="62" t="str">
        <f>'Cage 28'!$L$7</f>
        <v/>
      </c>
      <c r="AG12" s="62" t="str">
        <f>'Cage 29'!$L$7</f>
        <v/>
      </c>
      <c r="AH12" s="62" t="str">
        <f>'Cage 30'!$L$7</f>
        <v/>
      </c>
      <c r="AI12" s="62" t="str">
        <f>'Cage 31'!$L$7</f>
        <v/>
      </c>
      <c r="AJ12" s="62" t="str">
        <f>'Cage 32'!$L$7</f>
        <v/>
      </c>
      <c r="AK12" s="62" t="str">
        <f>'Cage 33'!$L$7</f>
        <v/>
      </c>
      <c r="AL12" s="62" t="str">
        <f>'Cage 34'!$L$7</f>
        <v/>
      </c>
      <c r="AM12" s="62" t="str">
        <f>'Cage 35'!$L$7</f>
        <v/>
      </c>
      <c r="AN12" s="62" t="str">
        <f>'Cage 36'!$L$7</f>
        <v/>
      </c>
      <c r="AO12" s="62" t="str">
        <f>'Cage 37'!$L$7</f>
        <v/>
      </c>
      <c r="AP12" s="499"/>
      <c r="AQ12" s="2"/>
    </row>
    <row r="13" spans="3:48" ht="13.5" customHeight="1" thickBot="1" x14ac:dyDescent="0.35">
      <c r="C13" s="485"/>
      <c r="D13" s="14">
        <v>4</v>
      </c>
      <c r="E13" s="111" t="str">
        <f>'Cage 1'!$L$19</f>
        <v/>
      </c>
      <c r="F13" s="64" t="str">
        <f>'Cage 2'!$L$19</f>
        <v/>
      </c>
      <c r="G13" s="64" t="str">
        <f>'Cage 3'!$L$19</f>
        <v/>
      </c>
      <c r="H13" s="64" t="str">
        <f>'Cage 4'!$L$19</f>
        <v/>
      </c>
      <c r="I13" s="64" t="str">
        <f>'Cage 5'!$L$19</f>
        <v/>
      </c>
      <c r="J13" s="64" t="str">
        <f>'Cage 6'!$L$19</f>
        <v/>
      </c>
      <c r="K13" s="64" t="str">
        <f>'Cage 7'!$L$19</f>
        <v/>
      </c>
      <c r="L13" s="64" t="str">
        <f>'Cage 8'!$L$19</f>
        <v/>
      </c>
      <c r="M13" s="64" t="str">
        <f>'Cage 9'!$L$19</f>
        <v/>
      </c>
      <c r="N13" s="64" t="str">
        <f>'Cage 10'!$L$19</f>
        <v/>
      </c>
      <c r="O13" s="64" t="str">
        <f>'Cage 11'!$L$19</f>
        <v/>
      </c>
      <c r="P13" s="64" t="str">
        <f>'Cage 12'!$L$19</f>
        <v/>
      </c>
      <c r="Q13" s="64" t="str">
        <f>'Cage 13'!$L$19</f>
        <v/>
      </c>
      <c r="R13" s="64" t="str">
        <f>'Cage 14'!$L$19</f>
        <v/>
      </c>
      <c r="S13" s="64" t="str">
        <f>'Cage 15'!$L$19</f>
        <v/>
      </c>
      <c r="T13" s="64" t="str">
        <f>'Cage 16'!$L$19</f>
        <v/>
      </c>
      <c r="U13" s="64" t="str">
        <f>'Cage 17'!$L$19</f>
        <v/>
      </c>
      <c r="V13" s="64" t="str">
        <f>'Cage 18'!$L$19</f>
        <v/>
      </c>
      <c r="W13" s="64" t="str">
        <f>'Cage 19'!$L$19</f>
        <v/>
      </c>
      <c r="X13" s="64" t="str">
        <f>'Cage 20'!$L$19</f>
        <v/>
      </c>
      <c r="Y13" s="64" t="str">
        <f>'Cage 21'!$L$19</f>
        <v/>
      </c>
      <c r="Z13" s="64" t="str">
        <f>'Cage 22'!$L$19</f>
        <v/>
      </c>
      <c r="AA13" s="64" t="str">
        <f>'Cage 23'!$L$19</f>
        <v/>
      </c>
      <c r="AB13" s="64" t="str">
        <f>'Cage 24'!$L$19</f>
        <v/>
      </c>
      <c r="AC13" s="64" t="str">
        <f>'Cage 25'!$L$19</f>
        <v/>
      </c>
      <c r="AD13" s="64" t="str">
        <f>'Cage 26'!$L$19</f>
        <v/>
      </c>
      <c r="AE13" s="64" t="str">
        <f>'Cage 27'!$L$19</f>
        <v/>
      </c>
      <c r="AF13" s="64" t="str">
        <f>'Cage 28'!$L$19</f>
        <v/>
      </c>
      <c r="AG13" s="64" t="str">
        <f>'Cage 29'!$L$19</f>
        <v/>
      </c>
      <c r="AH13" s="64" t="str">
        <f>'Cage 30'!$L$19</f>
        <v/>
      </c>
      <c r="AI13" s="64" t="str">
        <f>'Cage 31'!$L$19</f>
        <v/>
      </c>
      <c r="AJ13" s="64" t="str">
        <f>'Cage 32'!$L$19</f>
        <v/>
      </c>
      <c r="AK13" s="64" t="str">
        <f>'Cage 33'!$L$19</f>
        <v/>
      </c>
      <c r="AL13" s="64" t="str">
        <f>'Cage 34'!$L$19</f>
        <v/>
      </c>
      <c r="AM13" s="64" t="str">
        <f>'Cage 35'!$L$19</f>
        <v/>
      </c>
      <c r="AN13" s="64" t="str">
        <f>'Cage 36'!$L$19</f>
        <v/>
      </c>
      <c r="AO13" s="64" t="str">
        <f>'Cage 37'!$L$19</f>
        <v/>
      </c>
      <c r="AP13" s="499"/>
      <c r="AQ13" s="2"/>
    </row>
    <row r="14" spans="3:48" ht="13.5" customHeight="1" x14ac:dyDescent="0.3">
      <c r="C14" s="483" t="s">
        <v>47</v>
      </c>
      <c r="D14" s="15">
        <v>1</v>
      </c>
      <c r="E14" s="112" t="str">
        <f>'Cage 1'!$D$8</f>
        <v/>
      </c>
      <c r="F14" s="65" t="str">
        <f>'Cage 2'!$D$8</f>
        <v/>
      </c>
      <c r="G14" s="65" t="str">
        <f>'Cage 3'!$D$8</f>
        <v/>
      </c>
      <c r="H14" s="65" t="str">
        <f>'Cage 4'!$D$8</f>
        <v/>
      </c>
      <c r="I14" s="65" t="str">
        <f>'Cage 5'!$D$8</f>
        <v/>
      </c>
      <c r="J14" s="65" t="str">
        <f>'Cage 6'!$D$8</f>
        <v/>
      </c>
      <c r="K14" s="65" t="str">
        <f>'Cage 7'!$D$8</f>
        <v/>
      </c>
      <c r="L14" s="65" t="str">
        <f>'Cage 8'!$D$8</f>
        <v/>
      </c>
      <c r="M14" s="65" t="str">
        <f>'Cage 9'!$D$8</f>
        <v/>
      </c>
      <c r="N14" s="65" t="str">
        <f>'Cage 10'!$D$8</f>
        <v/>
      </c>
      <c r="O14" s="65" t="str">
        <f>'Cage 11'!$D$8</f>
        <v/>
      </c>
      <c r="P14" s="65" t="str">
        <f>'Cage 12'!$D$8</f>
        <v/>
      </c>
      <c r="Q14" s="65" t="str">
        <f>'Cage 13'!$D$8</f>
        <v/>
      </c>
      <c r="R14" s="65" t="str">
        <f>'Cage 14'!$D$8</f>
        <v/>
      </c>
      <c r="S14" s="65" t="str">
        <f>'Cage 15'!$D$8</f>
        <v/>
      </c>
      <c r="T14" s="65" t="str">
        <f>'Cage 16'!$D$8</f>
        <v/>
      </c>
      <c r="U14" s="65" t="str">
        <f>'Cage 17'!$D$8</f>
        <v/>
      </c>
      <c r="V14" s="65" t="str">
        <f>'Cage 18'!$D$8</f>
        <v/>
      </c>
      <c r="W14" s="65" t="str">
        <f>'Cage 19'!$D$8</f>
        <v/>
      </c>
      <c r="X14" s="65" t="str">
        <f>'Cage 20'!$D$8</f>
        <v/>
      </c>
      <c r="Y14" s="65" t="str">
        <f>'Cage 21'!$D$8</f>
        <v/>
      </c>
      <c r="Z14" s="65" t="str">
        <f>'Cage 22'!$D$8</f>
        <v/>
      </c>
      <c r="AA14" s="65" t="str">
        <f>'Cage 23'!$D$8</f>
        <v/>
      </c>
      <c r="AB14" s="65" t="str">
        <f>'Cage 24'!$D$8</f>
        <v/>
      </c>
      <c r="AC14" s="65" t="str">
        <f>'Cage 25'!$D$8</f>
        <v/>
      </c>
      <c r="AD14" s="65" t="str">
        <f>'Cage 26'!$D$8</f>
        <v/>
      </c>
      <c r="AE14" s="65" t="str">
        <f>'Cage 27'!$D$8</f>
        <v/>
      </c>
      <c r="AF14" s="65" t="str">
        <f>'Cage 28'!$D$8</f>
        <v/>
      </c>
      <c r="AG14" s="65" t="str">
        <f>'Cage 29'!$D$8</f>
        <v/>
      </c>
      <c r="AH14" s="65" t="str">
        <f>'Cage 30'!$D$8</f>
        <v/>
      </c>
      <c r="AI14" s="65" t="str">
        <f>'Cage 31'!$D$8</f>
        <v/>
      </c>
      <c r="AJ14" s="65" t="str">
        <f>'Cage 32'!$D$8</f>
        <v/>
      </c>
      <c r="AK14" s="65" t="str">
        <f>'Cage 33'!$D$8</f>
        <v/>
      </c>
      <c r="AL14" s="65" t="str">
        <f>'Cage 34'!$D$8</f>
        <v/>
      </c>
      <c r="AM14" s="65" t="str">
        <f>'Cage 35'!$D$8</f>
        <v/>
      </c>
      <c r="AN14" s="65" t="str">
        <f>'Cage 36'!$D$8</f>
        <v/>
      </c>
      <c r="AO14" s="65" t="str">
        <f>'Cage 37'!$D$8</f>
        <v/>
      </c>
      <c r="AP14" s="499"/>
      <c r="AQ14" s="2"/>
    </row>
    <row r="15" spans="3:48" ht="13.5" customHeight="1" x14ac:dyDescent="0.3">
      <c r="C15" s="484"/>
      <c r="D15" s="16">
        <v>2</v>
      </c>
      <c r="E15" s="113" t="str">
        <f>'Cage 1'!$D$20</f>
        <v/>
      </c>
      <c r="F15" s="63" t="str">
        <f>'Cage 2'!$D$20</f>
        <v/>
      </c>
      <c r="G15" s="63" t="str">
        <f>'Cage 3'!$D$20</f>
        <v/>
      </c>
      <c r="H15" s="63" t="str">
        <f>'Cage 4'!$D$20</f>
        <v/>
      </c>
      <c r="I15" s="63" t="str">
        <f>'Cage 5'!$D$20</f>
        <v/>
      </c>
      <c r="J15" s="63" t="str">
        <f>'Cage 6'!$D$20</f>
        <v/>
      </c>
      <c r="K15" s="63" t="str">
        <f>'Cage 7'!$D$20</f>
        <v/>
      </c>
      <c r="L15" s="63" t="str">
        <f>'Cage 8'!$D$20</f>
        <v/>
      </c>
      <c r="M15" s="63" t="str">
        <f>'Cage 9'!$D$20</f>
        <v/>
      </c>
      <c r="N15" s="63" t="str">
        <f>'Cage 10'!$D$20</f>
        <v/>
      </c>
      <c r="O15" s="63" t="str">
        <f>'Cage 11'!$D$20</f>
        <v/>
      </c>
      <c r="P15" s="63" t="str">
        <f>'Cage 12'!$D$20</f>
        <v/>
      </c>
      <c r="Q15" s="63" t="str">
        <f>'Cage 13'!$D$20</f>
        <v/>
      </c>
      <c r="R15" s="63" t="str">
        <f>'Cage 14'!$D$20</f>
        <v/>
      </c>
      <c r="S15" s="63" t="str">
        <f>'Cage 15'!$D$20</f>
        <v/>
      </c>
      <c r="T15" s="63" t="str">
        <f>'Cage 16'!$D$20</f>
        <v/>
      </c>
      <c r="U15" s="63" t="str">
        <f>'Cage 17'!$D$20</f>
        <v/>
      </c>
      <c r="V15" s="63" t="str">
        <f>'Cage 18'!$D$20</f>
        <v/>
      </c>
      <c r="W15" s="63" t="str">
        <f>'Cage 19'!$D$20</f>
        <v/>
      </c>
      <c r="X15" s="63" t="str">
        <f>'Cage 20'!$D$20</f>
        <v/>
      </c>
      <c r="Y15" s="63" t="str">
        <f>'Cage 21'!$D$20</f>
        <v/>
      </c>
      <c r="Z15" s="63" t="str">
        <f>'Cage 22'!$D$20</f>
        <v/>
      </c>
      <c r="AA15" s="63" t="str">
        <f>'Cage 23'!$D$20</f>
        <v/>
      </c>
      <c r="AB15" s="63" t="str">
        <f>'Cage 24'!$D$20</f>
        <v/>
      </c>
      <c r="AC15" s="63" t="str">
        <f>'Cage 25'!$D$20</f>
        <v/>
      </c>
      <c r="AD15" s="63" t="str">
        <f>'Cage 26'!$D$20</f>
        <v/>
      </c>
      <c r="AE15" s="63" t="str">
        <f>'Cage 27'!$D$20</f>
        <v/>
      </c>
      <c r="AF15" s="63" t="str">
        <f>'Cage 28'!$D$20</f>
        <v/>
      </c>
      <c r="AG15" s="63" t="str">
        <f>'Cage 29'!$D$20</f>
        <v/>
      </c>
      <c r="AH15" s="63" t="str">
        <f>'Cage 30'!$D$20</f>
        <v/>
      </c>
      <c r="AI15" s="63" t="str">
        <f>'Cage 31'!$D$20</f>
        <v/>
      </c>
      <c r="AJ15" s="63" t="str">
        <f>'Cage 32'!$D$20</f>
        <v/>
      </c>
      <c r="AK15" s="63" t="str">
        <f>'Cage 33'!$D$20</f>
        <v/>
      </c>
      <c r="AL15" s="63" t="str">
        <f>'Cage 34'!$D$20</f>
        <v/>
      </c>
      <c r="AM15" s="63" t="str">
        <f>'Cage 35'!$D$20</f>
        <v/>
      </c>
      <c r="AN15" s="63" t="str">
        <f>'Cage 36'!$D$20</f>
        <v/>
      </c>
      <c r="AO15" s="63" t="str">
        <f>'Cage 37'!$D$20</f>
        <v/>
      </c>
      <c r="AP15" s="499"/>
      <c r="AQ15" s="2"/>
    </row>
    <row r="16" spans="3:48" ht="13.5" customHeight="1" x14ac:dyDescent="0.3">
      <c r="C16" s="484"/>
      <c r="D16" s="16">
        <v>3</v>
      </c>
      <c r="E16" s="114" t="str">
        <f>'Cage 1'!$L$8</f>
        <v/>
      </c>
      <c r="F16" s="108" t="str">
        <f>'Cage 2'!$L$8</f>
        <v/>
      </c>
      <c r="G16" s="108" t="str">
        <f>'Cage 3'!$L$8</f>
        <v/>
      </c>
      <c r="H16" s="108" t="str">
        <f>'Cage 4'!$L$8</f>
        <v/>
      </c>
      <c r="I16" s="108" t="str">
        <f>'Cage 5'!$L$8</f>
        <v/>
      </c>
      <c r="J16" s="108" t="str">
        <f>'Cage 6'!$L$8</f>
        <v/>
      </c>
      <c r="K16" s="108" t="str">
        <f>'Cage 7'!$L$8</f>
        <v/>
      </c>
      <c r="L16" s="108" t="str">
        <f>'Cage 8'!$L$8</f>
        <v/>
      </c>
      <c r="M16" s="108" t="str">
        <f>'Cage 9'!$L$8</f>
        <v/>
      </c>
      <c r="N16" s="108" t="str">
        <f>'Cage 10'!$L$8</f>
        <v/>
      </c>
      <c r="O16" s="108" t="str">
        <f>'Cage 11'!$L$8</f>
        <v/>
      </c>
      <c r="P16" s="108" t="str">
        <f>'Cage 12'!$L$8</f>
        <v/>
      </c>
      <c r="Q16" s="108" t="str">
        <f>'Cage 13'!$L$8</f>
        <v/>
      </c>
      <c r="R16" s="108" t="str">
        <f>'Cage 14'!$L$8</f>
        <v/>
      </c>
      <c r="S16" s="108" t="str">
        <f>'Cage 15'!$L$8</f>
        <v/>
      </c>
      <c r="T16" s="108" t="str">
        <f>'Cage 16'!$L$8</f>
        <v/>
      </c>
      <c r="U16" s="108" t="str">
        <f>'Cage 17'!$L$8</f>
        <v/>
      </c>
      <c r="V16" s="108" t="str">
        <f>'Cage 18'!$L$8</f>
        <v/>
      </c>
      <c r="W16" s="108" t="str">
        <f>'Cage 19'!$L$8</f>
        <v/>
      </c>
      <c r="X16" s="108" t="str">
        <f>'Cage 20'!$L$8</f>
        <v/>
      </c>
      <c r="Y16" s="108" t="str">
        <f>'Cage 21'!$L$8</f>
        <v/>
      </c>
      <c r="Z16" s="108" t="str">
        <f>'Cage 22'!$L$8</f>
        <v/>
      </c>
      <c r="AA16" s="108" t="str">
        <f>'Cage 23'!$L$8</f>
        <v/>
      </c>
      <c r="AB16" s="108" t="str">
        <f>'Cage 24'!$L$8</f>
        <v/>
      </c>
      <c r="AC16" s="108" t="str">
        <f>'Cage 25'!$L$8</f>
        <v/>
      </c>
      <c r="AD16" s="108" t="str">
        <f>'Cage 26'!$L$8</f>
        <v/>
      </c>
      <c r="AE16" s="108" t="str">
        <f>'Cage 27'!$L$8</f>
        <v/>
      </c>
      <c r="AF16" s="108" t="str">
        <f>'Cage 28'!$L$8</f>
        <v/>
      </c>
      <c r="AG16" s="108" t="str">
        <f>'Cage 29'!$L$8</f>
        <v/>
      </c>
      <c r="AH16" s="108" t="str">
        <f>'Cage 30'!$L$8</f>
        <v/>
      </c>
      <c r="AI16" s="108" t="str">
        <f>'Cage 31'!$L$8</f>
        <v/>
      </c>
      <c r="AJ16" s="108" t="str">
        <f>'Cage 32'!$L$8</f>
        <v/>
      </c>
      <c r="AK16" s="108" t="str">
        <f>'Cage 33'!$L$8</f>
        <v/>
      </c>
      <c r="AL16" s="108" t="str">
        <f>'Cage 34'!$L$8</f>
        <v/>
      </c>
      <c r="AM16" s="108" t="str">
        <f>'Cage 35'!$L$8</f>
        <v/>
      </c>
      <c r="AN16" s="108" t="str">
        <f>'Cage 36'!$L$8</f>
        <v/>
      </c>
      <c r="AO16" s="108" t="str">
        <f>'Cage 37'!$L$8</f>
        <v/>
      </c>
      <c r="AP16" s="499"/>
      <c r="AQ16" s="2"/>
    </row>
    <row r="17" spans="3:43" ht="13.5" customHeight="1" thickBot="1" x14ac:dyDescent="0.35">
      <c r="C17" s="485"/>
      <c r="D17" s="17">
        <v>4</v>
      </c>
      <c r="E17" s="115" t="str">
        <f>'Cage 1'!$L$20</f>
        <v/>
      </c>
      <c r="F17" s="109" t="str">
        <f>'Cage 2'!$L$20</f>
        <v/>
      </c>
      <c r="G17" s="109" t="str">
        <f>'Cage 3'!$L$20</f>
        <v/>
      </c>
      <c r="H17" s="109" t="str">
        <f>'Cage 4'!$L$20</f>
        <v/>
      </c>
      <c r="I17" s="109" t="str">
        <f>'Cage 5'!$L$20</f>
        <v/>
      </c>
      <c r="J17" s="109" t="str">
        <f>'Cage 6'!$L$20</f>
        <v/>
      </c>
      <c r="K17" s="109" t="str">
        <f>'Cage 7'!$L$20</f>
        <v/>
      </c>
      <c r="L17" s="109" t="str">
        <f>'Cage 8'!$L$20</f>
        <v/>
      </c>
      <c r="M17" s="109" t="str">
        <f>'Cage 9'!$L$20</f>
        <v/>
      </c>
      <c r="N17" s="109" t="str">
        <f>'Cage 10'!$L$20</f>
        <v/>
      </c>
      <c r="O17" s="109" t="str">
        <f>'Cage 11'!$L$20</f>
        <v/>
      </c>
      <c r="P17" s="109" t="str">
        <f>'Cage 12'!$L$20</f>
        <v/>
      </c>
      <c r="Q17" s="109" t="str">
        <f>'Cage 13'!$L$20</f>
        <v/>
      </c>
      <c r="R17" s="109" t="str">
        <f>'Cage 14'!$L$20</f>
        <v/>
      </c>
      <c r="S17" s="109" t="str">
        <f>'Cage 15'!$L$20</f>
        <v/>
      </c>
      <c r="T17" s="109" t="str">
        <f>'Cage 16'!$L$20</f>
        <v/>
      </c>
      <c r="U17" s="109" t="str">
        <f>'Cage 17'!$L$20</f>
        <v/>
      </c>
      <c r="V17" s="109" t="str">
        <f>'Cage 18'!$L$20</f>
        <v/>
      </c>
      <c r="W17" s="109" t="str">
        <f>'Cage 19'!$L$20</f>
        <v/>
      </c>
      <c r="X17" s="109" t="str">
        <f>'Cage 20'!$L$20</f>
        <v/>
      </c>
      <c r="Y17" s="109" t="str">
        <f>'Cage 21'!$L$20</f>
        <v/>
      </c>
      <c r="Z17" s="109" t="str">
        <f>'Cage 22'!$L$20</f>
        <v/>
      </c>
      <c r="AA17" s="109" t="str">
        <f>'Cage 23'!$L$20</f>
        <v/>
      </c>
      <c r="AB17" s="109" t="str">
        <f>'Cage 24'!$L$20</f>
        <v/>
      </c>
      <c r="AC17" s="109" t="str">
        <f>'Cage 25'!$L$20</f>
        <v/>
      </c>
      <c r="AD17" s="109" t="str">
        <f>'Cage 26'!$L$20</f>
        <v/>
      </c>
      <c r="AE17" s="109" t="str">
        <f>'Cage 27'!$L$20</f>
        <v/>
      </c>
      <c r="AF17" s="109" t="str">
        <f>'Cage 28'!$L$20</f>
        <v/>
      </c>
      <c r="AG17" s="109" t="str">
        <f>'Cage 29'!$L$20</f>
        <v/>
      </c>
      <c r="AH17" s="109" t="str">
        <f>'Cage 30'!$L$20</f>
        <v/>
      </c>
      <c r="AI17" s="109" t="str">
        <f>'Cage 31'!$L$20</f>
        <v/>
      </c>
      <c r="AJ17" s="109" t="str">
        <f>'Cage 32'!$L$20</f>
        <v/>
      </c>
      <c r="AK17" s="109" t="str">
        <f>'Cage 33'!$L$20</f>
        <v/>
      </c>
      <c r="AL17" s="109" t="str">
        <f>'Cage 34'!$L$20</f>
        <v/>
      </c>
      <c r="AM17" s="109" t="str">
        <f>'Cage 35'!$L$20</f>
        <v/>
      </c>
      <c r="AN17" s="109" t="str">
        <f>'Cage 36'!$L$20</f>
        <v/>
      </c>
      <c r="AO17" s="109" t="str">
        <f>'Cage 37'!$L$20</f>
        <v/>
      </c>
      <c r="AP17" s="500"/>
      <c r="AQ17" s="2"/>
    </row>
    <row r="18" spans="3:43" ht="13.5" customHeight="1" thickTop="1" x14ac:dyDescent="0.3">
      <c r="C18" s="497" t="s">
        <v>27</v>
      </c>
      <c r="D18" s="18">
        <v>1</v>
      </c>
      <c r="E18" s="88" t="str">
        <f>'Cage 1'!$I$8</f>
        <v/>
      </c>
      <c r="F18" s="85" t="str">
        <f>'Cage 2'!$I$8</f>
        <v/>
      </c>
      <c r="G18" s="85" t="str">
        <f>'Cage 3'!$I$8</f>
        <v/>
      </c>
      <c r="H18" s="85" t="str">
        <f>'Cage 4'!$I$8</f>
        <v/>
      </c>
      <c r="I18" s="85" t="str">
        <f>'Cage 5'!$I$8</f>
        <v/>
      </c>
      <c r="J18" s="85" t="str">
        <f>'Cage 6'!$I$8</f>
        <v/>
      </c>
      <c r="K18" s="85" t="str">
        <f>'Cage 7'!$I$8</f>
        <v/>
      </c>
      <c r="L18" s="85" t="str">
        <f>'Cage 8'!$I$8</f>
        <v/>
      </c>
      <c r="M18" s="85" t="str">
        <f>'Cage 9'!$I$8</f>
        <v/>
      </c>
      <c r="N18" s="85" t="str">
        <f>'Cage 10'!$I$8</f>
        <v/>
      </c>
      <c r="O18" s="85" t="str">
        <f>'Cage 11'!$I$8</f>
        <v/>
      </c>
      <c r="P18" s="85" t="str">
        <f>'Cage 12'!$I$8</f>
        <v/>
      </c>
      <c r="Q18" s="85" t="str">
        <f>'Cage 13'!$I$8</f>
        <v/>
      </c>
      <c r="R18" s="85" t="str">
        <f>'Cage 14'!$I$8</f>
        <v/>
      </c>
      <c r="S18" s="85" t="str">
        <f>'Cage 15'!$I$8</f>
        <v/>
      </c>
      <c r="T18" s="85" t="str">
        <f>'Cage 16'!$I$8</f>
        <v/>
      </c>
      <c r="U18" s="85" t="str">
        <f>'Cage 17'!$I$8</f>
        <v/>
      </c>
      <c r="V18" s="85" t="str">
        <f>'Cage 18'!$I$8</f>
        <v/>
      </c>
      <c r="W18" s="85" t="str">
        <f>'Cage 19'!$I$8</f>
        <v/>
      </c>
      <c r="X18" s="85" t="str">
        <f>'Cage 20'!$I$8</f>
        <v/>
      </c>
      <c r="Y18" s="85" t="str">
        <f>'Cage 21'!$I$8</f>
        <v/>
      </c>
      <c r="Z18" s="85" t="str">
        <f>'Cage 22'!$I$8</f>
        <v/>
      </c>
      <c r="AA18" s="85" t="str">
        <f>'Cage 23'!$I$8</f>
        <v/>
      </c>
      <c r="AB18" s="85" t="str">
        <f>'Cage 24'!$I$8</f>
        <v/>
      </c>
      <c r="AC18" s="85" t="str">
        <f>'Cage 25'!$I$8</f>
        <v/>
      </c>
      <c r="AD18" s="85" t="str">
        <f>'Cage 26'!$I$8</f>
        <v/>
      </c>
      <c r="AE18" s="85" t="str">
        <f>'Cage 27'!$I$8</f>
        <v/>
      </c>
      <c r="AF18" s="85" t="str">
        <f>'Cage 28'!$I$8</f>
        <v/>
      </c>
      <c r="AG18" s="85" t="str">
        <f>'Cage 29'!$I$8</f>
        <v/>
      </c>
      <c r="AH18" s="85" t="str">
        <f>'Cage 30'!$I$8</f>
        <v/>
      </c>
      <c r="AI18" s="85" t="str">
        <f>'Cage 31'!$I$8</f>
        <v/>
      </c>
      <c r="AJ18" s="85" t="str">
        <f>'Cage 32'!$I$8</f>
        <v/>
      </c>
      <c r="AK18" s="85" t="str">
        <f>'Cage 33'!$I$8</f>
        <v/>
      </c>
      <c r="AL18" s="85" t="str">
        <f>'Cage 34'!$I$8</f>
        <v/>
      </c>
      <c r="AM18" s="85" t="str">
        <f>'Cage 35'!$I$8</f>
        <v/>
      </c>
      <c r="AN18" s="85" t="str">
        <f>'Cage 36'!$I$8</f>
        <v/>
      </c>
      <c r="AO18" s="85" t="str">
        <f>'Cage 37'!$I$8</f>
        <v/>
      </c>
      <c r="AP18" s="42">
        <f>SUM(E18:AO18)</f>
        <v>0</v>
      </c>
      <c r="AQ18" s="2"/>
    </row>
    <row r="19" spans="3:43" ht="13.5" customHeight="1" x14ac:dyDescent="0.3">
      <c r="C19" s="495"/>
      <c r="D19" s="12">
        <v>2</v>
      </c>
      <c r="E19" s="83" t="str">
        <f>'Cage 1'!$I$20</f>
        <v/>
      </c>
      <c r="F19" s="84" t="str">
        <f>'Cage 2'!$I$20</f>
        <v/>
      </c>
      <c r="G19" s="84" t="str">
        <f>'Cage 3'!$I$20</f>
        <v/>
      </c>
      <c r="H19" s="84" t="str">
        <f>'Cage 4'!$I$20</f>
        <v/>
      </c>
      <c r="I19" s="84" t="str">
        <f>'Cage 5'!$I$20</f>
        <v/>
      </c>
      <c r="J19" s="84" t="str">
        <f>'Cage 6'!$I$20</f>
        <v/>
      </c>
      <c r="K19" s="84" t="str">
        <f>'Cage 7'!$I$20</f>
        <v/>
      </c>
      <c r="L19" s="84" t="str">
        <f>'Cage 8'!$I$20</f>
        <v/>
      </c>
      <c r="M19" s="84" t="str">
        <f>'Cage 9'!$I$20</f>
        <v/>
      </c>
      <c r="N19" s="84" t="str">
        <f>'Cage 10'!$I$20</f>
        <v/>
      </c>
      <c r="O19" s="84" t="str">
        <f>'Cage 11'!$I$20</f>
        <v/>
      </c>
      <c r="P19" s="84" t="str">
        <f>'Cage 12'!$I$20</f>
        <v/>
      </c>
      <c r="Q19" s="84" t="str">
        <f>'Cage 13'!$I$20</f>
        <v/>
      </c>
      <c r="R19" s="84" t="str">
        <f>'Cage 14'!$I$20</f>
        <v/>
      </c>
      <c r="S19" s="84" t="str">
        <f>'Cage 15'!$I$20</f>
        <v/>
      </c>
      <c r="T19" s="84" t="str">
        <f>'Cage 16'!$I$20</f>
        <v/>
      </c>
      <c r="U19" s="84" t="str">
        <f>'Cage 17'!$I$20</f>
        <v/>
      </c>
      <c r="V19" s="84" t="str">
        <f>'Cage 18'!$I$20</f>
        <v/>
      </c>
      <c r="W19" s="84" t="str">
        <f>'Cage 19'!$I$20</f>
        <v/>
      </c>
      <c r="X19" s="84" t="str">
        <f>'Cage 20'!$I$20</f>
        <v/>
      </c>
      <c r="Y19" s="84" t="str">
        <f>'Cage 21'!$I$20</f>
        <v/>
      </c>
      <c r="Z19" s="84" t="str">
        <f>'Cage 22'!$I$20</f>
        <v/>
      </c>
      <c r="AA19" s="84" t="str">
        <f>'Cage 23'!$I$20</f>
        <v/>
      </c>
      <c r="AB19" s="84" t="str">
        <f>'Cage 24'!$I$20</f>
        <v/>
      </c>
      <c r="AC19" s="84" t="str">
        <f>'Cage 25'!$I$20</f>
        <v/>
      </c>
      <c r="AD19" s="84" t="str">
        <f>'Cage 26'!$I$20</f>
        <v/>
      </c>
      <c r="AE19" s="84" t="str">
        <f>'Cage 27'!$I$20</f>
        <v/>
      </c>
      <c r="AF19" s="84" t="str">
        <f>'Cage 28'!$I$20</f>
        <v/>
      </c>
      <c r="AG19" s="84" t="str">
        <f>'Cage 29'!$I$20</f>
        <v/>
      </c>
      <c r="AH19" s="84" t="str">
        <f>'Cage 30'!$I$20</f>
        <v/>
      </c>
      <c r="AI19" s="84" t="str">
        <f>'Cage 31'!$I$20</f>
        <v/>
      </c>
      <c r="AJ19" s="84" t="str">
        <f>'Cage 32'!$I$20</f>
        <v/>
      </c>
      <c r="AK19" s="84" t="str">
        <f>'Cage 33'!$I$20</f>
        <v/>
      </c>
      <c r="AL19" s="84" t="str">
        <f>'Cage 34'!$I$20</f>
        <v/>
      </c>
      <c r="AM19" s="84" t="str">
        <f>'Cage 35'!$I$20</f>
        <v/>
      </c>
      <c r="AN19" s="84" t="str">
        <f>'Cage 36'!$I$20</f>
        <v/>
      </c>
      <c r="AO19" s="84" t="str">
        <f>'Cage 37'!$I$20</f>
        <v/>
      </c>
      <c r="AP19" s="43">
        <f>SUM(E19:AO19)</f>
        <v>0</v>
      </c>
      <c r="AQ19" s="2"/>
    </row>
    <row r="20" spans="3:43" ht="13.5" customHeight="1" x14ac:dyDescent="0.3">
      <c r="C20" s="495"/>
      <c r="D20" s="13">
        <v>3</v>
      </c>
      <c r="E20" s="88" t="str">
        <f>'Cage 1'!$Q$8</f>
        <v/>
      </c>
      <c r="F20" s="85" t="str">
        <f>'Cage 2'!$Q$8</f>
        <v/>
      </c>
      <c r="G20" s="85" t="str">
        <f>'Cage 3'!$Q$8</f>
        <v/>
      </c>
      <c r="H20" s="85" t="str">
        <f>'Cage 4'!$Q$8</f>
        <v/>
      </c>
      <c r="I20" s="85" t="str">
        <f>'Cage 5'!$Q$8</f>
        <v/>
      </c>
      <c r="J20" s="85" t="str">
        <f>'Cage 6'!$Q$8</f>
        <v/>
      </c>
      <c r="K20" s="85" t="str">
        <f>'Cage 7'!$Q$8</f>
        <v/>
      </c>
      <c r="L20" s="85" t="str">
        <f>'Cage 8'!$Q$8</f>
        <v/>
      </c>
      <c r="M20" s="85" t="str">
        <f>'Cage 9'!$Q$8</f>
        <v/>
      </c>
      <c r="N20" s="85" t="str">
        <f>'Cage 10'!$Q$8</f>
        <v/>
      </c>
      <c r="O20" s="85" t="str">
        <f>'Cage 11'!$Q$8</f>
        <v/>
      </c>
      <c r="P20" s="85" t="str">
        <f>'Cage 12'!$Q$8</f>
        <v/>
      </c>
      <c r="Q20" s="85" t="str">
        <f>'Cage 13'!$Q$8</f>
        <v/>
      </c>
      <c r="R20" s="85" t="str">
        <f>'Cage 14'!$Q$8</f>
        <v/>
      </c>
      <c r="S20" s="85" t="str">
        <f>'Cage 15'!$Q$8</f>
        <v/>
      </c>
      <c r="T20" s="85" t="str">
        <f>'Cage 16'!$Q$8</f>
        <v/>
      </c>
      <c r="U20" s="85" t="str">
        <f>'Cage 17'!$Q$8</f>
        <v/>
      </c>
      <c r="V20" s="85" t="str">
        <f>'Cage 18'!$Q$8</f>
        <v/>
      </c>
      <c r="W20" s="85" t="str">
        <f>'Cage 19'!$Q$8</f>
        <v/>
      </c>
      <c r="X20" s="85" t="str">
        <f>'Cage 20'!$Q$8</f>
        <v/>
      </c>
      <c r="Y20" s="85" t="str">
        <f>'Cage 21'!$Q$8</f>
        <v/>
      </c>
      <c r="Z20" s="85" t="str">
        <f>'Cage 22'!$Q$8</f>
        <v/>
      </c>
      <c r="AA20" s="85" t="str">
        <f>'Cage 23'!$Q$8</f>
        <v/>
      </c>
      <c r="AB20" s="85" t="str">
        <f>'Cage 24'!$Q$8</f>
        <v/>
      </c>
      <c r="AC20" s="85" t="str">
        <f>'Cage 25'!$Q$8</f>
        <v/>
      </c>
      <c r="AD20" s="85" t="str">
        <f>'Cage 26'!$Q$8</f>
        <v/>
      </c>
      <c r="AE20" s="85" t="str">
        <f>'Cage 27'!$Q$8</f>
        <v/>
      </c>
      <c r="AF20" s="85" t="str">
        <f>'Cage 28'!$Q$8</f>
        <v/>
      </c>
      <c r="AG20" s="85" t="str">
        <f>'Cage 29'!$Q$8</f>
        <v/>
      </c>
      <c r="AH20" s="85" t="str">
        <f>'Cage 30'!$Q$8</f>
        <v/>
      </c>
      <c r="AI20" s="85" t="str">
        <f>'Cage 31'!$Q$8</f>
        <v/>
      </c>
      <c r="AJ20" s="85" t="str">
        <f>'Cage 32'!$Q$8</f>
        <v/>
      </c>
      <c r="AK20" s="85" t="str">
        <f>'Cage 33'!$Q$8</f>
        <v/>
      </c>
      <c r="AL20" s="85" t="str">
        <f>'Cage 34'!$Q$8</f>
        <v/>
      </c>
      <c r="AM20" s="85" t="str">
        <f>'Cage 35'!$Q$8</f>
        <v/>
      </c>
      <c r="AN20" s="85" t="str">
        <f>'Cage 36'!$Q$8</f>
        <v/>
      </c>
      <c r="AO20" s="85" t="str">
        <f>'Cage 37'!$Q$8</f>
        <v/>
      </c>
      <c r="AP20" s="44">
        <f>SUM(E20:AO20)</f>
        <v>0</v>
      </c>
      <c r="AQ20" s="2"/>
    </row>
    <row r="21" spans="3:43" ht="13.5" customHeight="1" thickBot="1" x14ac:dyDescent="0.35">
      <c r="C21" s="496"/>
      <c r="D21" s="19">
        <v>4</v>
      </c>
      <c r="E21" s="83" t="str">
        <f>'Cage 1'!$Q$20</f>
        <v/>
      </c>
      <c r="F21" s="84" t="str">
        <f>'Cage 2'!$Q$20</f>
        <v/>
      </c>
      <c r="G21" s="84" t="str">
        <f>'Cage 3'!$Q$20</f>
        <v/>
      </c>
      <c r="H21" s="84" t="str">
        <f>'Cage 4'!$Q$20</f>
        <v/>
      </c>
      <c r="I21" s="84" t="str">
        <f>'Cage 5'!$Q$20</f>
        <v/>
      </c>
      <c r="J21" s="84" t="str">
        <f>'Cage 6'!$Q$20</f>
        <v/>
      </c>
      <c r="K21" s="84" t="str">
        <f>'Cage 7'!$Q$20</f>
        <v/>
      </c>
      <c r="L21" s="84" t="str">
        <f>'Cage 8'!$Q$20</f>
        <v/>
      </c>
      <c r="M21" s="84" t="str">
        <f>'Cage 9'!$Q$20</f>
        <v/>
      </c>
      <c r="N21" s="84" t="str">
        <f>'Cage 10'!$Q$20</f>
        <v/>
      </c>
      <c r="O21" s="84" t="str">
        <f>'Cage 11'!$Q$20</f>
        <v/>
      </c>
      <c r="P21" s="84" t="str">
        <f>'Cage 12'!$Q$20</f>
        <v/>
      </c>
      <c r="Q21" s="84" t="str">
        <f>'Cage 13'!$Q$20</f>
        <v/>
      </c>
      <c r="R21" s="84" t="str">
        <f>'Cage 14'!$Q$20</f>
        <v/>
      </c>
      <c r="S21" s="84" t="str">
        <f>'Cage 15'!$Q$20</f>
        <v/>
      </c>
      <c r="T21" s="84" t="str">
        <f>'Cage 16'!$Q$20</f>
        <v/>
      </c>
      <c r="U21" s="84" t="str">
        <f>'Cage 17'!$Q$20</f>
        <v/>
      </c>
      <c r="V21" s="84" t="str">
        <f>'Cage 18'!$Q$20</f>
        <v/>
      </c>
      <c r="W21" s="84" t="str">
        <f>'Cage 19'!$Q$20</f>
        <v/>
      </c>
      <c r="X21" s="84" t="str">
        <f>'Cage 20'!$Q$20</f>
        <v/>
      </c>
      <c r="Y21" s="84" t="str">
        <f>'Cage 21'!$Q$20</f>
        <v/>
      </c>
      <c r="Z21" s="84" t="str">
        <f>'Cage 22'!$Q$20</f>
        <v/>
      </c>
      <c r="AA21" s="84" t="str">
        <f>'Cage 23'!$Q$20</f>
        <v/>
      </c>
      <c r="AB21" s="84" t="str">
        <f>'Cage 24'!$Q$20</f>
        <v/>
      </c>
      <c r="AC21" s="84" t="str">
        <f>'Cage 25'!$Q$20</f>
        <v/>
      </c>
      <c r="AD21" s="84" t="str">
        <f>'Cage 26'!$Q$20</f>
        <v/>
      </c>
      <c r="AE21" s="84" t="str">
        <f>'Cage 27'!$Q$20</f>
        <v/>
      </c>
      <c r="AF21" s="84" t="str">
        <f>'Cage 28'!$Q$20</f>
        <v/>
      </c>
      <c r="AG21" s="84" t="str">
        <f>'Cage 29'!$Q$20</f>
        <v/>
      </c>
      <c r="AH21" s="84" t="str">
        <f>'Cage 30'!$Q$20</f>
        <v/>
      </c>
      <c r="AI21" s="84" t="str">
        <f>'Cage 31'!$Q$20</f>
        <v/>
      </c>
      <c r="AJ21" s="84" t="str">
        <f>'Cage 32'!$Q$20</f>
        <v/>
      </c>
      <c r="AK21" s="84" t="str">
        <f>'Cage 33'!$Q$20</f>
        <v/>
      </c>
      <c r="AL21" s="84" t="str">
        <f>'Cage 34'!$Q$20</f>
        <v/>
      </c>
      <c r="AM21" s="84" t="str">
        <f>'Cage 35'!$Q$20</f>
        <v/>
      </c>
      <c r="AN21" s="84" t="str">
        <f>'Cage 36'!$Q$20</f>
        <v/>
      </c>
      <c r="AO21" s="84" t="str">
        <f>'Cage 37'!$Q$20</f>
        <v/>
      </c>
      <c r="AP21" s="45">
        <f>SUM(E21:AO21)</f>
        <v>0</v>
      </c>
      <c r="AQ21" s="2"/>
    </row>
    <row r="22" spans="3:43" s="145" customFormat="1" ht="30" customHeight="1" thickBot="1" x14ac:dyDescent="0.55000000000000004">
      <c r="C22" s="140" t="s">
        <v>32</v>
      </c>
      <c r="D22" s="141"/>
      <c r="E22" s="142">
        <f t="shared" ref="E22:H22" si="19">SUM(E18:E21)</f>
        <v>0</v>
      </c>
      <c r="F22" s="143">
        <f t="shared" ref="F22" si="20">SUM(F18:F21)</f>
        <v>0</v>
      </c>
      <c r="G22" s="143">
        <f t="shared" si="19"/>
        <v>0</v>
      </c>
      <c r="H22" s="143">
        <f t="shared" si="19"/>
        <v>0</v>
      </c>
      <c r="I22" s="143">
        <f t="shared" ref="I22:J22" si="21">SUM(I18:I21)</f>
        <v>0</v>
      </c>
      <c r="J22" s="143">
        <f t="shared" si="21"/>
        <v>0</v>
      </c>
      <c r="K22" s="143">
        <f t="shared" ref="K22:L22" si="22">SUM(K18:K21)</f>
        <v>0</v>
      </c>
      <c r="L22" s="143">
        <f t="shared" si="22"/>
        <v>0</v>
      </c>
      <c r="M22" s="143">
        <f t="shared" ref="M22:N22" si="23">SUM(M18:M21)</f>
        <v>0</v>
      </c>
      <c r="N22" s="143">
        <f t="shared" si="23"/>
        <v>0</v>
      </c>
      <c r="O22" s="143">
        <f t="shared" ref="O22:P22" si="24">SUM(O18:O21)</f>
        <v>0</v>
      </c>
      <c r="P22" s="143">
        <f t="shared" si="24"/>
        <v>0</v>
      </c>
      <c r="Q22" s="143">
        <f t="shared" ref="Q22:R22" si="25">SUM(Q18:Q21)</f>
        <v>0</v>
      </c>
      <c r="R22" s="143">
        <f t="shared" si="25"/>
        <v>0</v>
      </c>
      <c r="S22" s="143">
        <f t="shared" ref="S22:T22" si="26">SUM(S18:S21)</f>
        <v>0</v>
      </c>
      <c r="T22" s="143">
        <f t="shared" si="26"/>
        <v>0</v>
      </c>
      <c r="U22" s="143">
        <f t="shared" ref="U22:V22" si="27">SUM(U18:U21)</f>
        <v>0</v>
      </c>
      <c r="V22" s="143">
        <f t="shared" si="27"/>
        <v>0</v>
      </c>
      <c r="W22" s="143">
        <f t="shared" ref="W22:X22" si="28">SUM(W18:W21)</f>
        <v>0</v>
      </c>
      <c r="X22" s="143">
        <f t="shared" si="28"/>
        <v>0</v>
      </c>
      <c r="Y22" s="143">
        <f t="shared" ref="Y22:Z22" si="29">SUM(Y18:Y21)</f>
        <v>0</v>
      </c>
      <c r="Z22" s="143">
        <f t="shared" si="29"/>
        <v>0</v>
      </c>
      <c r="AA22" s="143">
        <f t="shared" ref="AA22:AB22" si="30">SUM(AA18:AA21)</f>
        <v>0</v>
      </c>
      <c r="AB22" s="143">
        <f t="shared" si="30"/>
        <v>0</v>
      </c>
      <c r="AC22" s="143">
        <f t="shared" ref="AC22:AD22" si="31">SUM(AC18:AC21)</f>
        <v>0</v>
      </c>
      <c r="AD22" s="143">
        <f t="shared" si="31"/>
        <v>0</v>
      </c>
      <c r="AE22" s="143">
        <f t="shared" ref="AE22:AF22" si="32">SUM(AE18:AE21)</f>
        <v>0</v>
      </c>
      <c r="AF22" s="143">
        <f t="shared" si="32"/>
        <v>0</v>
      </c>
      <c r="AG22" s="143">
        <f t="shared" ref="AG22:AH22" si="33">SUM(AG18:AG21)</f>
        <v>0</v>
      </c>
      <c r="AH22" s="143">
        <f t="shared" si="33"/>
        <v>0</v>
      </c>
      <c r="AI22" s="143">
        <f t="shared" ref="AI22:AJ22" si="34">SUM(AI18:AI21)</f>
        <v>0</v>
      </c>
      <c r="AJ22" s="143">
        <f t="shared" si="34"/>
        <v>0</v>
      </c>
      <c r="AK22" s="143">
        <f t="shared" ref="AK22" si="35">SUM(AK18:AK21)</f>
        <v>0</v>
      </c>
      <c r="AL22" s="143">
        <f t="shared" ref="AL22:AO22" si="36">SUM(AL18:AL21)</f>
        <v>0</v>
      </c>
      <c r="AM22" s="143">
        <f t="shared" si="36"/>
        <v>0</v>
      </c>
      <c r="AN22" s="143">
        <f t="shared" si="36"/>
        <v>0</v>
      </c>
      <c r="AO22" s="143">
        <f t="shared" si="36"/>
        <v>0</v>
      </c>
      <c r="AP22" s="144">
        <f>SUM(E22:AO22)</f>
        <v>0</v>
      </c>
    </row>
    <row r="23" spans="3:43" ht="13.5" customHeight="1" x14ac:dyDescent="0.3">
      <c r="C23" s="483" t="s">
        <v>36</v>
      </c>
      <c r="D23" s="20">
        <v>1</v>
      </c>
      <c r="E23" s="116" t="str">
        <f>'Cage 1'!$E$10</f>
        <v/>
      </c>
      <c r="F23" s="117" t="str">
        <f>'Cage 2'!$E$10</f>
        <v/>
      </c>
      <c r="G23" s="117" t="str">
        <f>'Cage 3'!$E$10</f>
        <v/>
      </c>
      <c r="H23" s="117" t="str">
        <f>'Cage 4'!$E$10</f>
        <v/>
      </c>
      <c r="I23" s="117" t="str">
        <f>'Cage 5'!$E$10</f>
        <v/>
      </c>
      <c r="J23" s="117" t="str">
        <f>'Cage 6'!$E$10</f>
        <v/>
      </c>
      <c r="K23" s="117" t="str">
        <f>'Cage 7'!$E$10</f>
        <v/>
      </c>
      <c r="L23" s="117" t="str">
        <f>'Cage 8'!$E$10</f>
        <v/>
      </c>
      <c r="M23" s="117" t="str">
        <f>'Cage 9'!$E$10</f>
        <v/>
      </c>
      <c r="N23" s="117" t="str">
        <f>'Cage 10'!$E$10</f>
        <v/>
      </c>
      <c r="O23" s="117" t="str">
        <f>'Cage 11'!$E$10</f>
        <v/>
      </c>
      <c r="P23" s="117" t="str">
        <f>'Cage 12'!$E$10</f>
        <v/>
      </c>
      <c r="Q23" s="117" t="str">
        <f>'Cage 13'!$E$10</f>
        <v/>
      </c>
      <c r="R23" s="117" t="str">
        <f>'Cage 14'!$E$10</f>
        <v/>
      </c>
      <c r="S23" s="117" t="str">
        <f>'Cage 15'!$E$10</f>
        <v/>
      </c>
      <c r="T23" s="117" t="str">
        <f>'Cage 16'!$E$10</f>
        <v/>
      </c>
      <c r="U23" s="117" t="str">
        <f>'Cage 17'!$E$10</f>
        <v/>
      </c>
      <c r="V23" s="117" t="str">
        <f>'Cage 18'!$E$10</f>
        <v/>
      </c>
      <c r="W23" s="117" t="str">
        <f>'Cage 19'!$E$10</f>
        <v/>
      </c>
      <c r="X23" s="117" t="str">
        <f>'Cage 20'!$E$10</f>
        <v/>
      </c>
      <c r="Y23" s="117" t="str">
        <f>'Cage 21'!$E$10</f>
        <v/>
      </c>
      <c r="Z23" s="117" t="str">
        <f>'Cage 22'!$E$10</f>
        <v/>
      </c>
      <c r="AA23" s="117" t="str">
        <f>'Cage 23'!$E$10</f>
        <v/>
      </c>
      <c r="AB23" s="117" t="str">
        <f>'Cage 24'!$E$10</f>
        <v/>
      </c>
      <c r="AC23" s="117" t="str">
        <f>'Cage 25'!$E$10</f>
        <v/>
      </c>
      <c r="AD23" s="117" t="str">
        <f>'Cage 26'!$E$10</f>
        <v/>
      </c>
      <c r="AE23" s="117" t="str">
        <f>'Cage 27'!$E$10</f>
        <v/>
      </c>
      <c r="AF23" s="117" t="str">
        <f>'Cage 28'!$E$10</f>
        <v/>
      </c>
      <c r="AG23" s="117" t="str">
        <f>'Cage 29'!$E$10</f>
        <v/>
      </c>
      <c r="AH23" s="117" t="str">
        <f>'Cage 30'!$E$10</f>
        <v/>
      </c>
      <c r="AI23" s="117" t="str">
        <f>'Cage 31'!$E$10</f>
        <v/>
      </c>
      <c r="AJ23" s="117" t="str">
        <f>'Cage 32'!$E$10</f>
        <v/>
      </c>
      <c r="AK23" s="117" t="str">
        <f>'Cage 33'!$E$10</f>
        <v/>
      </c>
      <c r="AL23" s="117" t="str">
        <f>'Cage 34'!$E$10</f>
        <v/>
      </c>
      <c r="AM23" s="117" t="str">
        <f>'Cage 35'!$E$10</f>
        <v/>
      </c>
      <c r="AN23" s="117" t="str">
        <f>'Cage 36'!$E$10</f>
        <v/>
      </c>
      <c r="AO23" s="117" t="str">
        <f>'Cage 37'!$E$10</f>
        <v/>
      </c>
      <c r="AP23" s="498"/>
      <c r="AQ23" s="2"/>
    </row>
    <row r="24" spans="3:43" ht="13.5" customHeight="1" x14ac:dyDescent="0.3">
      <c r="C24" s="484"/>
      <c r="D24" s="21">
        <v>2</v>
      </c>
      <c r="E24" s="118" t="str">
        <f>'Cage 1'!$E$22</f>
        <v/>
      </c>
      <c r="F24" s="119" t="str">
        <f>'Cage 2'!$E$22</f>
        <v/>
      </c>
      <c r="G24" s="119" t="str">
        <f>'Cage 3'!$E$22</f>
        <v/>
      </c>
      <c r="H24" s="119" t="str">
        <f>'Cage 4'!$E$22</f>
        <v/>
      </c>
      <c r="I24" s="119" t="str">
        <f>'Cage 5'!$E$22</f>
        <v/>
      </c>
      <c r="J24" s="119" t="str">
        <f>'Cage 6'!$E$22</f>
        <v/>
      </c>
      <c r="K24" s="119" t="str">
        <f>'Cage 7'!$E$22</f>
        <v/>
      </c>
      <c r="L24" s="119" t="str">
        <f>'Cage 8'!$E$22</f>
        <v/>
      </c>
      <c r="M24" s="119" t="str">
        <f>'Cage 9'!$E$22</f>
        <v/>
      </c>
      <c r="N24" s="119" t="str">
        <f>'Cage 10'!$E$22</f>
        <v/>
      </c>
      <c r="O24" s="119" t="str">
        <f>'Cage 11'!$E$22</f>
        <v/>
      </c>
      <c r="P24" s="119" t="str">
        <f>'Cage 12'!$E$22</f>
        <v/>
      </c>
      <c r="Q24" s="119" t="str">
        <f>'Cage 13'!$E$22</f>
        <v/>
      </c>
      <c r="R24" s="119" t="str">
        <f>'Cage 14'!$E$22</f>
        <v/>
      </c>
      <c r="S24" s="119" t="str">
        <f>'Cage 15'!$E$22</f>
        <v/>
      </c>
      <c r="T24" s="119" t="str">
        <f>'Cage 16'!$E$22</f>
        <v/>
      </c>
      <c r="U24" s="119" t="str">
        <f>'Cage 17'!$E$22</f>
        <v/>
      </c>
      <c r="V24" s="119" t="str">
        <f>'Cage 18'!$E$22</f>
        <v/>
      </c>
      <c r="W24" s="119" t="str">
        <f>'Cage 19'!$E$22</f>
        <v/>
      </c>
      <c r="X24" s="119" t="str">
        <f>'Cage 20'!$E$22</f>
        <v/>
      </c>
      <c r="Y24" s="119" t="str">
        <f>'Cage 21'!$E$22</f>
        <v/>
      </c>
      <c r="Z24" s="119" t="str">
        <f>'Cage 22'!$E$22</f>
        <v/>
      </c>
      <c r="AA24" s="119" t="str">
        <f>'Cage 23'!$E$22</f>
        <v/>
      </c>
      <c r="AB24" s="119" t="str">
        <f>'Cage 24'!$E$22</f>
        <v/>
      </c>
      <c r="AC24" s="119" t="str">
        <f>'Cage 25'!$E$22</f>
        <v/>
      </c>
      <c r="AD24" s="119" t="str">
        <f>'Cage 26'!$E$22</f>
        <v/>
      </c>
      <c r="AE24" s="119" t="str">
        <f>'Cage 27'!$E$22</f>
        <v/>
      </c>
      <c r="AF24" s="119" t="str">
        <f>'Cage 28'!$E$22</f>
        <v/>
      </c>
      <c r="AG24" s="119" t="str">
        <f>'Cage 29'!$E$22</f>
        <v/>
      </c>
      <c r="AH24" s="119" t="str">
        <f>'Cage 30'!$E$22</f>
        <v/>
      </c>
      <c r="AI24" s="119" t="str">
        <f>'Cage 31'!$E$22</f>
        <v/>
      </c>
      <c r="AJ24" s="119" t="str">
        <f>'Cage 32'!$E$22</f>
        <v/>
      </c>
      <c r="AK24" s="119" t="str">
        <f>'Cage 33'!$E$22</f>
        <v/>
      </c>
      <c r="AL24" s="119" t="str">
        <f>'Cage 34'!$E$22</f>
        <v/>
      </c>
      <c r="AM24" s="119" t="str">
        <f>'Cage 35'!$E$22</f>
        <v/>
      </c>
      <c r="AN24" s="119" t="str">
        <f>'Cage 36'!$E$22</f>
        <v/>
      </c>
      <c r="AO24" s="119" t="str">
        <f>'Cage 37'!$E$22</f>
        <v/>
      </c>
      <c r="AP24" s="499"/>
      <c r="AQ24" s="2"/>
    </row>
    <row r="25" spans="3:43" ht="13.5" customHeight="1" x14ac:dyDescent="0.3">
      <c r="C25" s="484"/>
      <c r="D25" s="21">
        <v>3</v>
      </c>
      <c r="E25" s="116" t="str">
        <f>'Cage 1'!$M$10</f>
        <v/>
      </c>
      <c r="F25" s="117" t="str">
        <f>'Cage 2'!$M$10</f>
        <v/>
      </c>
      <c r="G25" s="117" t="str">
        <f>'Cage 3'!$M$10</f>
        <v/>
      </c>
      <c r="H25" s="117" t="str">
        <f>'Cage 4'!$M$10</f>
        <v/>
      </c>
      <c r="I25" s="117" t="str">
        <f>'Cage 5'!$M$10</f>
        <v/>
      </c>
      <c r="J25" s="117" t="str">
        <f>'Cage 6'!$M$10</f>
        <v/>
      </c>
      <c r="K25" s="117" t="str">
        <f>'Cage 7'!$M$10</f>
        <v/>
      </c>
      <c r="L25" s="117" t="str">
        <f>'Cage 8'!$M$10</f>
        <v/>
      </c>
      <c r="M25" s="117" t="str">
        <f>'Cage 9'!$M$10</f>
        <v/>
      </c>
      <c r="N25" s="117" t="str">
        <f>'Cage 10'!$M$10</f>
        <v/>
      </c>
      <c r="O25" s="117" t="str">
        <f>'Cage 11'!$M$10</f>
        <v/>
      </c>
      <c r="P25" s="117" t="str">
        <f>'Cage 12'!$M$10</f>
        <v/>
      </c>
      <c r="Q25" s="117" t="str">
        <f>'Cage 13'!$M$10</f>
        <v/>
      </c>
      <c r="R25" s="117" t="str">
        <f>'Cage 14'!$M$10</f>
        <v/>
      </c>
      <c r="S25" s="117" t="str">
        <f>'Cage 15'!$M$10</f>
        <v/>
      </c>
      <c r="T25" s="117" t="str">
        <f>'Cage 16'!$M$10</f>
        <v/>
      </c>
      <c r="U25" s="117" t="str">
        <f>'Cage 17'!$M$10</f>
        <v/>
      </c>
      <c r="V25" s="117" t="str">
        <f>'Cage 18'!$M$10</f>
        <v/>
      </c>
      <c r="W25" s="117" t="str">
        <f>'Cage 19'!$M$10</f>
        <v/>
      </c>
      <c r="X25" s="117" t="str">
        <f>'Cage 20'!$M$10</f>
        <v/>
      </c>
      <c r="Y25" s="117" t="str">
        <f>'Cage 21'!$M$10</f>
        <v/>
      </c>
      <c r="Z25" s="117" t="str">
        <f>'Cage 22'!$M$10</f>
        <v/>
      </c>
      <c r="AA25" s="117" t="str">
        <f>'Cage 23'!$M$10</f>
        <v/>
      </c>
      <c r="AB25" s="117" t="str">
        <f>'Cage 24'!$M$10</f>
        <v/>
      </c>
      <c r="AC25" s="117" t="str">
        <f>'Cage 25'!$M$10</f>
        <v/>
      </c>
      <c r="AD25" s="117" t="str">
        <f>'Cage 26'!$M$10</f>
        <v/>
      </c>
      <c r="AE25" s="117" t="str">
        <f>'Cage 27'!$M$10</f>
        <v/>
      </c>
      <c r="AF25" s="117" t="str">
        <f>'Cage 28'!$M$10</f>
        <v/>
      </c>
      <c r="AG25" s="117" t="str">
        <f>'Cage 29'!$M$10</f>
        <v/>
      </c>
      <c r="AH25" s="117" t="str">
        <f>'Cage 30'!$M$10</f>
        <v/>
      </c>
      <c r="AI25" s="117" t="str">
        <f>'Cage 31'!$M$10</f>
        <v/>
      </c>
      <c r="AJ25" s="117" t="str">
        <f>'Cage 32'!$M$10</f>
        <v/>
      </c>
      <c r="AK25" s="117" t="str">
        <f>'Cage 33'!$M$10</f>
        <v/>
      </c>
      <c r="AL25" s="117" t="str">
        <f>'Cage 34'!$M$10</f>
        <v/>
      </c>
      <c r="AM25" s="117" t="str">
        <f>'Cage 35'!$M$10</f>
        <v/>
      </c>
      <c r="AN25" s="117" t="str">
        <f>'Cage 36'!$M$10</f>
        <v/>
      </c>
      <c r="AO25" s="117" t="str">
        <f>'Cage 37'!$M$10</f>
        <v/>
      </c>
      <c r="AP25" s="499"/>
      <c r="AQ25" s="2"/>
    </row>
    <row r="26" spans="3:43" ht="13.5" customHeight="1" thickBot="1" x14ac:dyDescent="0.35">
      <c r="C26" s="485"/>
      <c r="D26" s="22">
        <v>4</v>
      </c>
      <c r="E26" s="118" t="str">
        <f>'Cage 1'!$M$22</f>
        <v/>
      </c>
      <c r="F26" s="119" t="str">
        <f>'Cage 2'!$M$22</f>
        <v/>
      </c>
      <c r="G26" s="119" t="str">
        <f>'Cage 3'!$M$22</f>
        <v/>
      </c>
      <c r="H26" s="119" t="str">
        <f>'Cage 4'!$M$22</f>
        <v/>
      </c>
      <c r="I26" s="119" t="str">
        <f>'Cage 5'!$M$22</f>
        <v/>
      </c>
      <c r="J26" s="119" t="str">
        <f>'Cage 6'!$M$22</f>
        <v/>
      </c>
      <c r="K26" s="119" t="str">
        <f>'Cage 7'!$M$22</f>
        <v/>
      </c>
      <c r="L26" s="119" t="str">
        <f>'Cage 8'!$M$22</f>
        <v/>
      </c>
      <c r="M26" s="119" t="str">
        <f>'Cage 9'!$M$22</f>
        <v/>
      </c>
      <c r="N26" s="119" t="str">
        <f>'Cage 10'!$M$22</f>
        <v/>
      </c>
      <c r="O26" s="119" t="str">
        <f>'Cage 11'!$M$22</f>
        <v/>
      </c>
      <c r="P26" s="119" t="str">
        <f>'Cage 12'!$M$22</f>
        <v/>
      </c>
      <c r="Q26" s="119" t="str">
        <f>'Cage 13'!$M$22</f>
        <v/>
      </c>
      <c r="R26" s="119" t="str">
        <f>'Cage 14'!$M$22</f>
        <v/>
      </c>
      <c r="S26" s="119" t="str">
        <f>'Cage 15'!$M$22</f>
        <v/>
      </c>
      <c r="T26" s="119" t="str">
        <f>'Cage 16'!$M$22</f>
        <v/>
      </c>
      <c r="U26" s="119" t="str">
        <f>'Cage 17'!$M$22</f>
        <v/>
      </c>
      <c r="V26" s="119" t="str">
        <f>'Cage 18'!$M$22</f>
        <v/>
      </c>
      <c r="W26" s="119" t="str">
        <f>'Cage 19'!$M$22</f>
        <v/>
      </c>
      <c r="X26" s="119" t="str">
        <f>'Cage 20'!$M$22</f>
        <v/>
      </c>
      <c r="Y26" s="119" t="str">
        <f>'Cage 21'!$M$22</f>
        <v/>
      </c>
      <c r="Z26" s="119" t="str">
        <f>'Cage 22'!$M$22</f>
        <v/>
      </c>
      <c r="AA26" s="119" t="str">
        <f>'Cage 23'!$M$22</f>
        <v/>
      </c>
      <c r="AB26" s="119" t="str">
        <f>'Cage 24'!$M$22</f>
        <v/>
      </c>
      <c r="AC26" s="119" t="str">
        <f>'Cage 25'!$M$22</f>
        <v/>
      </c>
      <c r="AD26" s="119" t="str">
        <f>'Cage 26'!$M$22</f>
        <v/>
      </c>
      <c r="AE26" s="119" t="str">
        <f>'Cage 27'!$M$22</f>
        <v/>
      </c>
      <c r="AF26" s="119" t="str">
        <f>'Cage 28'!$M$22</f>
        <v/>
      </c>
      <c r="AG26" s="119" t="str">
        <f>'Cage 29'!$M$22</f>
        <v/>
      </c>
      <c r="AH26" s="119" t="str">
        <f>'Cage 30'!$M$22</f>
        <v/>
      </c>
      <c r="AI26" s="119" t="str">
        <f>'Cage 31'!$M$22</f>
        <v/>
      </c>
      <c r="AJ26" s="119" t="str">
        <f>'Cage 32'!$M$22</f>
        <v/>
      </c>
      <c r="AK26" s="119" t="str">
        <f>'Cage 33'!$M$22</f>
        <v/>
      </c>
      <c r="AL26" s="119" t="str">
        <f>'Cage 34'!$M$22</f>
        <v/>
      </c>
      <c r="AM26" s="119" t="str">
        <f>'Cage 35'!$M$22</f>
        <v/>
      </c>
      <c r="AN26" s="119" t="str">
        <f>'Cage 36'!$M$22</f>
        <v/>
      </c>
      <c r="AO26" s="119" t="str">
        <f>'Cage 37'!$M$22</f>
        <v/>
      </c>
      <c r="AP26" s="501"/>
      <c r="AQ26" s="2"/>
    </row>
    <row r="27" spans="3:43" ht="13.5" customHeight="1" x14ac:dyDescent="0.3">
      <c r="C27" s="492" t="s">
        <v>28</v>
      </c>
      <c r="D27" s="23">
        <v>1</v>
      </c>
      <c r="E27" s="89">
        <f>COUNTIF('Cage 1'!$D$11:$I$11,"&lt;&gt;")</f>
        <v>0</v>
      </c>
      <c r="F27" s="90">
        <f>COUNTIF('Cage 2'!$D$11:$I$11,"&lt;&gt;")</f>
        <v>0</v>
      </c>
      <c r="G27" s="90">
        <f>COUNTIF('Cage 3'!$D$11:$I$11,"&lt;&gt;")</f>
        <v>0</v>
      </c>
      <c r="H27" s="90">
        <f>COUNTIF('Cage 4'!$D$11:$I$11,"&lt;&gt;")</f>
        <v>0</v>
      </c>
      <c r="I27" s="90">
        <f>COUNTIF('Cage 5'!$D$11:$I$11,"&lt;&gt;")</f>
        <v>0</v>
      </c>
      <c r="J27" s="90">
        <f>COUNTIF('Cage 6'!$D$11:$I$11,"&lt;&gt;")</f>
        <v>0</v>
      </c>
      <c r="K27" s="90">
        <f>COUNTIF('Cage 7'!$D$11:$I$11,"&lt;&gt;")</f>
        <v>0</v>
      </c>
      <c r="L27" s="90">
        <f>COUNTIF('Cage 8'!$D$11:$I$11,"&lt;&gt;")</f>
        <v>0</v>
      </c>
      <c r="M27" s="90">
        <f>COUNTIF('Cage 9'!$D$11:$I$11,"&lt;&gt;")</f>
        <v>0</v>
      </c>
      <c r="N27" s="90">
        <f>COUNTIF('Cage 10'!$D$11:$I$11,"&lt;&gt;")</f>
        <v>0</v>
      </c>
      <c r="O27" s="90">
        <f>COUNTIF('Cage 11'!$D$11:$I$11,"&lt;&gt;")</f>
        <v>0</v>
      </c>
      <c r="P27" s="90">
        <f>COUNTIF('Cage 12'!$D$11:$I$11,"&lt;&gt;")</f>
        <v>0</v>
      </c>
      <c r="Q27" s="90">
        <f>COUNTIF('Cage 13'!$D$11:$I$11,"&lt;&gt;")</f>
        <v>0</v>
      </c>
      <c r="R27" s="90">
        <f>COUNTIF('Cage 14'!$D$11:$I$11,"&lt;&gt;")</f>
        <v>0</v>
      </c>
      <c r="S27" s="90">
        <f>COUNTIF('Cage 15'!$D$11:$I$11,"&lt;&gt;")</f>
        <v>0</v>
      </c>
      <c r="T27" s="90">
        <f>COUNTIF('Cage 16'!$D$11:$I$11,"&lt;&gt;")</f>
        <v>0</v>
      </c>
      <c r="U27" s="90">
        <f>COUNTIF('Cage 17'!$D$11:$I$11,"&lt;&gt;")</f>
        <v>0</v>
      </c>
      <c r="V27" s="90">
        <f>COUNTIF('Cage 18'!$D$11:$I$11,"&lt;&gt;")</f>
        <v>0</v>
      </c>
      <c r="W27" s="90">
        <f>COUNTIF('Cage 19'!$D$11:$I$11,"&lt;&gt;")</f>
        <v>0</v>
      </c>
      <c r="X27" s="90">
        <f>COUNTIF('Cage 20'!$D$11:$I$11,"&lt;&gt;")</f>
        <v>0</v>
      </c>
      <c r="Y27" s="90">
        <f>COUNTIF('Cage 21'!$D$11:$I$11,"&lt;&gt;")</f>
        <v>0</v>
      </c>
      <c r="Z27" s="90">
        <f>COUNTIF('Cage 22'!$D$11:$I$11,"&lt;&gt;")</f>
        <v>0</v>
      </c>
      <c r="AA27" s="90">
        <f>COUNTIF('Cage 23'!$D$11:$I$11,"&lt;&gt;")</f>
        <v>0</v>
      </c>
      <c r="AB27" s="90">
        <f>COUNTIF('Cage 24'!$D$11:$I$11,"&lt;&gt;")</f>
        <v>0</v>
      </c>
      <c r="AC27" s="90">
        <f>COUNTIF('Cage 25'!$D$11:$I$11,"&lt;&gt;")</f>
        <v>0</v>
      </c>
      <c r="AD27" s="90">
        <f>COUNTIF('Cage 26'!$D$11:$I$11,"&lt;&gt;")</f>
        <v>0</v>
      </c>
      <c r="AE27" s="90">
        <f>COUNTIF('Cage 27'!$D$11:$I$11,"&lt;&gt;")</f>
        <v>0</v>
      </c>
      <c r="AF27" s="90">
        <f>COUNTIF('Cage 28'!$D$11:$I$11,"&lt;&gt;")</f>
        <v>0</v>
      </c>
      <c r="AG27" s="90">
        <f>COUNTIF('Cage 29'!$D$11:$I$11,"&lt;&gt;")</f>
        <v>0</v>
      </c>
      <c r="AH27" s="90">
        <f>COUNTIF('Cage 30'!$D$11:$I$11,"&lt;&gt;")</f>
        <v>0</v>
      </c>
      <c r="AI27" s="90">
        <f>COUNTIF('Cage 31'!$D$11:$I$11,"&lt;&gt;")</f>
        <v>0</v>
      </c>
      <c r="AJ27" s="90">
        <f>COUNTIF('Cage 32'!$D$11:$I$11,"&lt;&gt;")</f>
        <v>0</v>
      </c>
      <c r="AK27" s="90">
        <f>COUNTIF('Cage 33'!$D$11:$I$11,"&lt;&gt;")</f>
        <v>0</v>
      </c>
      <c r="AL27" s="90">
        <f>COUNTIF('Cage 34'!$D$11:$I$11,"&lt;&gt;")</f>
        <v>0</v>
      </c>
      <c r="AM27" s="90">
        <f>COUNTIF('Cage 35'!$D$11:$I$11,"&lt;&gt;")</f>
        <v>0</v>
      </c>
      <c r="AN27" s="90">
        <f>COUNTIF('Cage 36'!$D$11:$I$11,"&lt;&gt;")</f>
        <v>0</v>
      </c>
      <c r="AO27" s="90">
        <f>COUNTIF('Cage 37'!$D$11:$I$11,"&lt;&gt;")</f>
        <v>0</v>
      </c>
      <c r="AP27" s="46">
        <f>SUM(E27:AO27)</f>
        <v>0</v>
      </c>
      <c r="AQ27" s="2"/>
    </row>
    <row r="28" spans="3:43" ht="13.5" customHeight="1" x14ac:dyDescent="0.3">
      <c r="C28" s="493"/>
      <c r="D28" s="16">
        <v>2</v>
      </c>
      <c r="E28" s="91">
        <f>COUNTIF('Cage 1'!$D$23:$I$23,"&lt;&gt;")</f>
        <v>0</v>
      </c>
      <c r="F28" s="92">
        <f>COUNTIF('Cage 2'!$D$23:$I$23,"&lt;&gt;")</f>
        <v>0</v>
      </c>
      <c r="G28" s="92">
        <f>COUNTIF('Cage 3'!$D$23:$I$23,"&lt;&gt;")</f>
        <v>0</v>
      </c>
      <c r="H28" s="92">
        <f>COUNTIF('Cage 4'!$D$23:$I$23,"&lt;&gt;")</f>
        <v>0</v>
      </c>
      <c r="I28" s="92">
        <f>COUNTIF('Cage 5'!$D$23:$I$23,"&lt;&gt;")</f>
        <v>0</v>
      </c>
      <c r="J28" s="92">
        <f>COUNTIF('Cage 6'!$D$23:$I$23,"&lt;&gt;")</f>
        <v>0</v>
      </c>
      <c r="K28" s="92">
        <f>COUNTIF('Cage 7'!$D$23:$I$23,"&lt;&gt;")</f>
        <v>0</v>
      </c>
      <c r="L28" s="92">
        <f>COUNTIF('Cage 8'!$D$23:$I$23,"&lt;&gt;")</f>
        <v>0</v>
      </c>
      <c r="M28" s="92">
        <f>COUNTIF('Cage 9'!$D$23:$I$23,"&lt;&gt;")</f>
        <v>0</v>
      </c>
      <c r="N28" s="92">
        <f>COUNTIF('Cage 10'!$D$23:$I$23,"&lt;&gt;")</f>
        <v>0</v>
      </c>
      <c r="O28" s="92">
        <f>COUNTIF('Cage 11'!$D$23:$I$23,"&lt;&gt;")</f>
        <v>0</v>
      </c>
      <c r="P28" s="92">
        <f>COUNTIF('Cage 12'!$D$23:$I$23,"&lt;&gt;")</f>
        <v>0</v>
      </c>
      <c r="Q28" s="92">
        <f>COUNTIF('Cage 13'!$D$23:$I$23,"&lt;&gt;")</f>
        <v>0</v>
      </c>
      <c r="R28" s="92">
        <f>COUNTIF('Cage 14'!$D$23:$I$23,"&lt;&gt;")</f>
        <v>0</v>
      </c>
      <c r="S28" s="92">
        <f>COUNTIF('Cage 15'!$D$23:$I$23,"&lt;&gt;")</f>
        <v>0</v>
      </c>
      <c r="T28" s="92">
        <f>COUNTIF('Cage 16'!$D$23:$I$23,"&lt;&gt;")</f>
        <v>0</v>
      </c>
      <c r="U28" s="92">
        <f>COUNTIF('Cage 17'!$D$23:$I$23,"&lt;&gt;")</f>
        <v>0</v>
      </c>
      <c r="V28" s="92">
        <f>COUNTIF('Cage 18'!$D$23:$I$23,"&lt;&gt;")</f>
        <v>0</v>
      </c>
      <c r="W28" s="92">
        <f>COUNTIF('Cage 19'!$D$23:$I$23,"&lt;&gt;")</f>
        <v>0</v>
      </c>
      <c r="X28" s="92">
        <f>COUNTIF('Cage 20'!$D$23:$I$23,"&lt;&gt;")</f>
        <v>0</v>
      </c>
      <c r="Y28" s="92">
        <f>COUNTIF('Cage 21'!$D$23:$I$23,"&lt;&gt;")</f>
        <v>0</v>
      </c>
      <c r="Z28" s="92">
        <f>COUNTIF('Cage 22'!$D$23:$I$23,"&lt;&gt;")</f>
        <v>0</v>
      </c>
      <c r="AA28" s="92">
        <f>COUNTIF('Cage 23'!$D$23:$I$23,"&lt;&gt;")</f>
        <v>0</v>
      </c>
      <c r="AB28" s="92">
        <f>COUNTIF('Cage 24'!$D$23:$I$23,"&lt;&gt;")</f>
        <v>0</v>
      </c>
      <c r="AC28" s="92">
        <f>COUNTIF('Cage 25'!$D$23:$I$23,"&lt;&gt;")</f>
        <v>0</v>
      </c>
      <c r="AD28" s="92">
        <f>COUNTIF('Cage 26'!$D$23:$I$23,"&lt;&gt;")</f>
        <v>0</v>
      </c>
      <c r="AE28" s="92">
        <f>COUNTIF('Cage 27'!$D$23:$I$23,"&lt;&gt;")</f>
        <v>0</v>
      </c>
      <c r="AF28" s="92">
        <f>COUNTIF('Cage 28'!$D$23:$I$23,"&lt;&gt;")</f>
        <v>0</v>
      </c>
      <c r="AG28" s="92">
        <f>COUNTIF('Cage 29'!$D$23:$I$23,"&lt;&gt;")</f>
        <v>0</v>
      </c>
      <c r="AH28" s="92">
        <f>COUNTIF('Cage 30'!$D$23:$I$23,"&lt;&gt;")</f>
        <v>0</v>
      </c>
      <c r="AI28" s="92">
        <f>COUNTIF('Cage 31'!$D$23:$I$23,"&lt;&gt;")</f>
        <v>0</v>
      </c>
      <c r="AJ28" s="92">
        <f>COUNTIF('Cage 32'!$D$23:$I$23,"&lt;&gt;")</f>
        <v>0</v>
      </c>
      <c r="AK28" s="92">
        <f>COUNTIF('Cage 33'!$D$23:$I$23,"&lt;&gt;")</f>
        <v>0</v>
      </c>
      <c r="AL28" s="92">
        <f>COUNTIF('Cage 34'!$D$23:$I$23,"&lt;&gt;")</f>
        <v>0</v>
      </c>
      <c r="AM28" s="92">
        <f>COUNTIF('Cage 35'!$D$23:$I$23,"&lt;&gt;")</f>
        <v>0</v>
      </c>
      <c r="AN28" s="92">
        <f>COUNTIF('Cage 36'!$D$23:$I$23,"&lt;&gt;")</f>
        <v>0</v>
      </c>
      <c r="AO28" s="92">
        <f>COUNTIF('Cage 37'!$D$23:$I$23,"&lt;&gt;")</f>
        <v>0</v>
      </c>
      <c r="AP28" s="47">
        <f>SUM(E28:AO28)</f>
        <v>0</v>
      </c>
      <c r="AQ28" s="2"/>
    </row>
    <row r="29" spans="3:43" ht="13.5" customHeight="1" x14ac:dyDescent="0.3">
      <c r="C29" s="493"/>
      <c r="D29" s="16">
        <v>3</v>
      </c>
      <c r="E29" s="93">
        <f>COUNTIF('Cage 1'!$L$11:$Q$11,"&lt;&gt;")</f>
        <v>0</v>
      </c>
      <c r="F29" s="94">
        <f>COUNTIF('Cage 2'!$L$11:$Q$11,"&lt;&gt;")</f>
        <v>0</v>
      </c>
      <c r="G29" s="94">
        <f>COUNTIF('Cage 3'!$L$11:$Q$11,"&lt;&gt;")</f>
        <v>0</v>
      </c>
      <c r="H29" s="94">
        <f>COUNTIF('Cage 4'!$L$11:$Q$11,"&lt;&gt;")</f>
        <v>0</v>
      </c>
      <c r="I29" s="94">
        <f>COUNTIF('Cage 5'!$L$11:$Q$11,"&lt;&gt;")</f>
        <v>0</v>
      </c>
      <c r="J29" s="94">
        <f>COUNTIF('Cage 6'!$L$11:$Q$11,"&lt;&gt;")</f>
        <v>0</v>
      </c>
      <c r="K29" s="94">
        <f>COUNTIF('Cage 7'!$L$11:$Q$11,"&lt;&gt;")</f>
        <v>0</v>
      </c>
      <c r="L29" s="94">
        <f>COUNTIF('Cage 8'!$L$11:$Q$11,"&lt;&gt;")</f>
        <v>0</v>
      </c>
      <c r="M29" s="94">
        <f>COUNTIF('Cage 9'!$L$11:$Q$11,"&lt;&gt;")</f>
        <v>0</v>
      </c>
      <c r="N29" s="94">
        <f>COUNTIF('Cage 10'!$L$11:$Q$11,"&lt;&gt;")</f>
        <v>0</v>
      </c>
      <c r="O29" s="94">
        <f>COUNTIF('Cage 11'!$L$11:$Q$11,"&lt;&gt;")</f>
        <v>0</v>
      </c>
      <c r="P29" s="94">
        <f>COUNTIF('Cage 12'!$L$11:$Q$11,"&lt;&gt;")</f>
        <v>0</v>
      </c>
      <c r="Q29" s="94">
        <f>COUNTIF('Cage 13'!$L$11:$Q$11,"&lt;&gt;")</f>
        <v>0</v>
      </c>
      <c r="R29" s="94">
        <f>COUNTIF('Cage 14'!$L$11:$Q$11,"&lt;&gt;")</f>
        <v>0</v>
      </c>
      <c r="S29" s="94">
        <f>COUNTIF('Cage 15'!$L$11:$Q$11,"&lt;&gt;")</f>
        <v>0</v>
      </c>
      <c r="T29" s="94">
        <f>COUNTIF('Cage 16'!$L$11:$Q$11,"&lt;&gt;")</f>
        <v>0</v>
      </c>
      <c r="U29" s="94">
        <f>COUNTIF('Cage 17'!$L$11:$Q$11,"&lt;&gt;")</f>
        <v>0</v>
      </c>
      <c r="V29" s="94">
        <f>COUNTIF('Cage 18'!$L$11:$Q$11,"&lt;&gt;")</f>
        <v>0</v>
      </c>
      <c r="W29" s="94">
        <f>COUNTIF('Cage 19'!$L$11:$Q$11,"&lt;&gt;")</f>
        <v>0</v>
      </c>
      <c r="X29" s="94">
        <f>COUNTIF('Cage 20'!$L$11:$Q$11,"&lt;&gt;")</f>
        <v>0</v>
      </c>
      <c r="Y29" s="94">
        <f>COUNTIF('Cage 21'!$L$11:$Q$11,"&lt;&gt;")</f>
        <v>0</v>
      </c>
      <c r="Z29" s="94">
        <f>COUNTIF('Cage 22'!$L$11:$Q$11,"&lt;&gt;")</f>
        <v>0</v>
      </c>
      <c r="AA29" s="94">
        <f>COUNTIF('Cage 23'!$L$11:$Q$11,"&lt;&gt;")</f>
        <v>0</v>
      </c>
      <c r="AB29" s="94">
        <f>COUNTIF('Cage 24'!$L$11:$Q$11,"&lt;&gt;")</f>
        <v>0</v>
      </c>
      <c r="AC29" s="94">
        <f>COUNTIF('Cage 25'!$L$11:$Q$11,"&lt;&gt;")</f>
        <v>0</v>
      </c>
      <c r="AD29" s="94">
        <f>COUNTIF('Cage 26'!$L$11:$Q$11,"&lt;&gt;")</f>
        <v>0</v>
      </c>
      <c r="AE29" s="94">
        <f>COUNTIF('Cage 27'!$L$11:$Q$11,"&lt;&gt;")</f>
        <v>0</v>
      </c>
      <c r="AF29" s="94">
        <f>COUNTIF('Cage 28'!$L$11:$Q$11,"&lt;&gt;")</f>
        <v>0</v>
      </c>
      <c r="AG29" s="94">
        <f>COUNTIF('Cage 29'!$L$11:$Q$11,"&lt;&gt;")</f>
        <v>0</v>
      </c>
      <c r="AH29" s="94">
        <f>COUNTIF('Cage 30'!$L$11:$Q$11,"&lt;&gt;")</f>
        <v>0</v>
      </c>
      <c r="AI29" s="94">
        <f>COUNTIF('Cage 31'!$L$11:$Q$11,"&lt;&gt;")</f>
        <v>0</v>
      </c>
      <c r="AJ29" s="94">
        <f>COUNTIF('Cage 32'!$L$11:$Q$11,"&lt;&gt;")</f>
        <v>0</v>
      </c>
      <c r="AK29" s="94">
        <f>COUNTIF('Cage 33'!$L$11:$Q$11,"&lt;&gt;")</f>
        <v>0</v>
      </c>
      <c r="AL29" s="94">
        <f>COUNTIF('Cage 34'!$L$11:$Q$11,"&lt;&gt;")</f>
        <v>0</v>
      </c>
      <c r="AM29" s="94">
        <f>COUNTIF('Cage 35'!$L$11:$Q$11,"&lt;&gt;")</f>
        <v>0</v>
      </c>
      <c r="AN29" s="94">
        <f>COUNTIF('Cage 36'!$L$11:$Q$11,"&lt;&gt;")</f>
        <v>0</v>
      </c>
      <c r="AO29" s="94">
        <f>COUNTIF('Cage 37'!$L$11:$Q$11,"&lt;&gt;")</f>
        <v>0</v>
      </c>
      <c r="AP29" s="47">
        <f>SUM(E29:AO29)</f>
        <v>0</v>
      </c>
      <c r="AQ29" s="2"/>
    </row>
    <row r="30" spans="3:43" ht="13.5" customHeight="1" thickBot="1" x14ac:dyDescent="0.35">
      <c r="C30" s="494"/>
      <c r="D30" s="24">
        <v>4</v>
      </c>
      <c r="E30" s="95">
        <f>COUNTIF('Cage 1'!$L$23:$Q$23,"&lt;&gt;")</f>
        <v>0</v>
      </c>
      <c r="F30" s="94">
        <f>COUNTIF('Cage 2'!$L$23:$Q$23,"&lt;&gt;")</f>
        <v>0</v>
      </c>
      <c r="G30" s="94">
        <f>COUNTIF('Cage 3'!$L$23:$Q$23,"&lt;&gt;")</f>
        <v>0</v>
      </c>
      <c r="H30" s="94">
        <f>COUNTIF('Cage 4'!$L$23:$Q$23,"&lt;&gt;")</f>
        <v>0</v>
      </c>
      <c r="I30" s="94">
        <f>COUNTIF('Cage 5'!$L$23:$Q$23,"&lt;&gt;")</f>
        <v>0</v>
      </c>
      <c r="J30" s="94">
        <f>COUNTIF('Cage 6'!$L$23:$Q$23,"&lt;&gt;")</f>
        <v>0</v>
      </c>
      <c r="K30" s="94">
        <f>COUNTIF('Cage 7'!$L$23:$Q$23,"&lt;&gt;")</f>
        <v>0</v>
      </c>
      <c r="L30" s="94">
        <f>COUNTIF('Cage 8'!$L$23:$Q$23,"&lt;&gt;")</f>
        <v>0</v>
      </c>
      <c r="M30" s="94">
        <f>COUNTIF('Cage 9'!$L$23:$Q$23,"&lt;&gt;")</f>
        <v>0</v>
      </c>
      <c r="N30" s="94">
        <f>COUNTIF('Cage 10'!$L$23:$Q$23,"&lt;&gt;")</f>
        <v>0</v>
      </c>
      <c r="O30" s="94">
        <f>COUNTIF('Cage 11'!$L$23:$Q$23,"&lt;&gt;")</f>
        <v>0</v>
      </c>
      <c r="P30" s="94">
        <f>COUNTIF('Cage 12'!$L$23:$Q$23,"&lt;&gt;")</f>
        <v>0</v>
      </c>
      <c r="Q30" s="94">
        <f>COUNTIF('Cage 13'!$L$23:$Q$23,"&lt;&gt;")</f>
        <v>0</v>
      </c>
      <c r="R30" s="94">
        <f>COUNTIF('Cage 14'!$L$23:$Q$23,"&lt;&gt;")</f>
        <v>0</v>
      </c>
      <c r="S30" s="94">
        <f>COUNTIF('Cage 15'!$L$23:$Q$23,"&lt;&gt;")</f>
        <v>0</v>
      </c>
      <c r="T30" s="94">
        <f>COUNTIF('Cage 16'!$L$23:$Q$23,"&lt;&gt;")</f>
        <v>0</v>
      </c>
      <c r="U30" s="94">
        <f>COUNTIF('Cage 17'!$L$23:$Q$23,"&lt;&gt;")</f>
        <v>0</v>
      </c>
      <c r="V30" s="94">
        <f>COUNTIF('Cage 18'!$L$23:$Q$23,"&lt;&gt;")</f>
        <v>0</v>
      </c>
      <c r="W30" s="94">
        <f>COUNTIF('Cage 19'!$L$23:$Q$23,"&lt;&gt;")</f>
        <v>0</v>
      </c>
      <c r="X30" s="94">
        <f>COUNTIF('Cage 20'!$L$23:$Q$23,"&lt;&gt;")</f>
        <v>0</v>
      </c>
      <c r="Y30" s="94">
        <f>COUNTIF('Cage 21'!$L$23:$Q$23,"&lt;&gt;")</f>
        <v>0</v>
      </c>
      <c r="Z30" s="94">
        <f>COUNTIF('Cage 22'!$L$23:$Q$23,"&lt;&gt;")</f>
        <v>0</v>
      </c>
      <c r="AA30" s="94">
        <f>COUNTIF('Cage 23'!$L$23:$Q$23,"&lt;&gt;")</f>
        <v>0</v>
      </c>
      <c r="AB30" s="94">
        <f>COUNTIF('Cage 24'!$L$23:$Q$23,"&lt;&gt;")</f>
        <v>0</v>
      </c>
      <c r="AC30" s="94">
        <f>COUNTIF('Cage 25'!$L$23:$Q$23,"&lt;&gt;")</f>
        <v>0</v>
      </c>
      <c r="AD30" s="94">
        <f>COUNTIF('Cage 26'!$L$23:$Q$23,"&lt;&gt;")</f>
        <v>0</v>
      </c>
      <c r="AE30" s="94">
        <f>COUNTIF('Cage 27'!$L$23:$Q$23,"&lt;&gt;")</f>
        <v>0</v>
      </c>
      <c r="AF30" s="94">
        <f>COUNTIF('Cage 28'!$L$23:$Q$23,"&lt;&gt;")</f>
        <v>0</v>
      </c>
      <c r="AG30" s="94">
        <f>COUNTIF('Cage 29'!$L$23:$Q$23,"&lt;&gt;")</f>
        <v>0</v>
      </c>
      <c r="AH30" s="94">
        <f>COUNTIF('Cage 30'!$L$23:$Q$23,"&lt;&gt;")</f>
        <v>0</v>
      </c>
      <c r="AI30" s="94">
        <f>COUNTIF('Cage 31'!$L$23:$Q$23,"&lt;&gt;")</f>
        <v>0</v>
      </c>
      <c r="AJ30" s="94">
        <f>COUNTIF('Cage 32'!$L$23:$Q$23,"&lt;&gt;")</f>
        <v>0</v>
      </c>
      <c r="AK30" s="94">
        <f>COUNTIF('Cage 33'!$L$23:$Q$23,"&lt;&gt;")</f>
        <v>0</v>
      </c>
      <c r="AL30" s="94">
        <f>COUNTIF('Cage 34'!$L$23:$Q$23,"&lt;&gt;")</f>
        <v>0</v>
      </c>
      <c r="AM30" s="94">
        <f>COUNTIF('Cage 35'!$L$23:$Q$23,"&lt;&gt;")</f>
        <v>0</v>
      </c>
      <c r="AN30" s="94">
        <f>COUNTIF('Cage 36'!$L$23:$Q$23,"&lt;&gt;")</f>
        <v>0</v>
      </c>
      <c r="AO30" s="94">
        <f>COUNTIF('Cage 37'!$L$23:$Q$23,"&lt;&gt;")</f>
        <v>0</v>
      </c>
      <c r="AP30" s="48">
        <f>SUM(E30:AO30)</f>
        <v>0</v>
      </c>
      <c r="AQ30" s="2"/>
    </row>
    <row r="31" spans="3:43" s="9" customFormat="1" ht="30" customHeight="1" thickBot="1" x14ac:dyDescent="0.4">
      <c r="C31" s="140" t="s">
        <v>32</v>
      </c>
      <c r="D31" s="32"/>
      <c r="E31" s="86">
        <f t="shared" ref="E31:H31" si="37">SUM(E27:E30)</f>
        <v>0</v>
      </c>
      <c r="F31" s="87">
        <f t="shared" ref="F31" si="38">SUM(F27:F30)</f>
        <v>0</v>
      </c>
      <c r="G31" s="87">
        <f t="shared" si="37"/>
        <v>0</v>
      </c>
      <c r="H31" s="87">
        <f t="shared" si="37"/>
        <v>0</v>
      </c>
      <c r="I31" s="87">
        <f t="shared" ref="I31:J31" si="39">SUM(I27:I30)</f>
        <v>0</v>
      </c>
      <c r="J31" s="87">
        <f t="shared" si="39"/>
        <v>0</v>
      </c>
      <c r="K31" s="87">
        <f t="shared" ref="K31:L31" si="40">SUM(K27:K30)</f>
        <v>0</v>
      </c>
      <c r="L31" s="87">
        <f t="shared" si="40"/>
        <v>0</v>
      </c>
      <c r="M31" s="87">
        <f t="shared" ref="M31:N31" si="41">SUM(M27:M30)</f>
        <v>0</v>
      </c>
      <c r="N31" s="87">
        <f t="shared" si="41"/>
        <v>0</v>
      </c>
      <c r="O31" s="87">
        <f t="shared" ref="O31:P31" si="42">SUM(O27:O30)</f>
        <v>0</v>
      </c>
      <c r="P31" s="87">
        <f t="shared" si="42"/>
        <v>0</v>
      </c>
      <c r="Q31" s="87">
        <f t="shared" ref="Q31:R31" si="43">SUM(Q27:Q30)</f>
        <v>0</v>
      </c>
      <c r="R31" s="87">
        <f t="shared" si="43"/>
        <v>0</v>
      </c>
      <c r="S31" s="87">
        <f t="shared" ref="S31:T31" si="44">SUM(S27:S30)</f>
        <v>0</v>
      </c>
      <c r="T31" s="87">
        <f t="shared" si="44"/>
        <v>0</v>
      </c>
      <c r="U31" s="87">
        <f t="shared" ref="U31:V31" si="45">SUM(U27:U30)</f>
        <v>0</v>
      </c>
      <c r="V31" s="87">
        <f t="shared" si="45"/>
        <v>0</v>
      </c>
      <c r="W31" s="87">
        <f t="shared" ref="W31:X31" si="46">SUM(W27:W30)</f>
        <v>0</v>
      </c>
      <c r="X31" s="87">
        <f t="shared" si="46"/>
        <v>0</v>
      </c>
      <c r="Y31" s="87">
        <f t="shared" ref="Y31:Z31" si="47">SUM(Y27:Y30)</f>
        <v>0</v>
      </c>
      <c r="Z31" s="87">
        <f t="shared" si="47"/>
        <v>0</v>
      </c>
      <c r="AA31" s="87">
        <f t="shared" ref="AA31:AB31" si="48">SUM(AA27:AA30)</f>
        <v>0</v>
      </c>
      <c r="AB31" s="87">
        <f t="shared" si="48"/>
        <v>0</v>
      </c>
      <c r="AC31" s="87">
        <f t="shared" ref="AC31:AD31" si="49">SUM(AC27:AC30)</f>
        <v>0</v>
      </c>
      <c r="AD31" s="87">
        <f t="shared" si="49"/>
        <v>0</v>
      </c>
      <c r="AE31" s="87">
        <f t="shared" ref="AE31:AF31" si="50">SUM(AE27:AE30)</f>
        <v>0</v>
      </c>
      <c r="AF31" s="87">
        <f t="shared" si="50"/>
        <v>0</v>
      </c>
      <c r="AG31" s="87">
        <f t="shared" ref="AG31:AH31" si="51">SUM(AG27:AG30)</f>
        <v>0</v>
      </c>
      <c r="AH31" s="87">
        <f t="shared" si="51"/>
        <v>0</v>
      </c>
      <c r="AI31" s="87">
        <f t="shared" ref="AI31:AJ31" si="52">SUM(AI27:AI30)</f>
        <v>0</v>
      </c>
      <c r="AJ31" s="87">
        <f t="shared" si="52"/>
        <v>0</v>
      </c>
      <c r="AK31" s="87">
        <f t="shared" ref="AK31" si="53">SUM(AK27:AK30)</f>
        <v>0</v>
      </c>
      <c r="AL31" s="87">
        <f t="shared" ref="AL31:AO31" si="54">SUM(AL27:AL30)</f>
        <v>0</v>
      </c>
      <c r="AM31" s="87">
        <f t="shared" si="54"/>
        <v>0</v>
      </c>
      <c r="AN31" s="87">
        <f t="shared" si="54"/>
        <v>0</v>
      </c>
      <c r="AO31" s="87">
        <f t="shared" si="54"/>
        <v>0</v>
      </c>
      <c r="AP31" s="41">
        <f t="shared" ref="AP31" si="55">SUM(AP27:AP30)</f>
        <v>0</v>
      </c>
    </row>
    <row r="32" spans="3:43" ht="13.5" customHeight="1" x14ac:dyDescent="0.3">
      <c r="C32" s="483" t="s">
        <v>29</v>
      </c>
      <c r="D32" s="26">
        <v>1</v>
      </c>
      <c r="E32" s="96">
        <f>'Cage 1'!$E$14</f>
        <v>0</v>
      </c>
      <c r="F32" s="97">
        <f>'Cage 2'!$E$14</f>
        <v>0</v>
      </c>
      <c r="G32" s="97">
        <f>'Cage 3'!$E$14</f>
        <v>0</v>
      </c>
      <c r="H32" s="97">
        <f>'Cage 4'!$E$14</f>
        <v>0</v>
      </c>
      <c r="I32" s="97">
        <f>'Cage 5'!$E$14</f>
        <v>0</v>
      </c>
      <c r="J32" s="97">
        <f>'Cage 6'!$E$14</f>
        <v>0</v>
      </c>
      <c r="K32" s="97">
        <f>'Cage 7'!$E$14</f>
        <v>0</v>
      </c>
      <c r="L32" s="97">
        <f>'Cage 8'!$E$14</f>
        <v>0</v>
      </c>
      <c r="M32" s="97">
        <f>'Cage 9'!$E$14</f>
        <v>0</v>
      </c>
      <c r="N32" s="97">
        <f>'Cage 10'!$E$14</f>
        <v>0</v>
      </c>
      <c r="O32" s="97">
        <f>'Cage 11'!$E$14</f>
        <v>0</v>
      </c>
      <c r="P32" s="97">
        <f>'Cage 12'!$E$14</f>
        <v>0</v>
      </c>
      <c r="Q32" s="97">
        <f>'Cage 13'!$E$14</f>
        <v>0</v>
      </c>
      <c r="R32" s="97">
        <f>'Cage 14'!$E$14</f>
        <v>0</v>
      </c>
      <c r="S32" s="97">
        <f>'Cage 15'!$E$14</f>
        <v>0</v>
      </c>
      <c r="T32" s="97">
        <f>'Cage 16'!$E$14</f>
        <v>0</v>
      </c>
      <c r="U32" s="97">
        <f>'Cage 17'!$E$14</f>
        <v>0</v>
      </c>
      <c r="V32" s="97">
        <f>'Cage 18'!$E$14</f>
        <v>0</v>
      </c>
      <c r="W32" s="97">
        <f>'Cage 19'!$E$14</f>
        <v>0</v>
      </c>
      <c r="X32" s="97">
        <f>'Cage 20'!$E$14</f>
        <v>0</v>
      </c>
      <c r="Y32" s="97">
        <f>'Cage 21'!$E$14</f>
        <v>0</v>
      </c>
      <c r="Z32" s="97">
        <f>'Cage 22'!$E$14</f>
        <v>0</v>
      </c>
      <c r="AA32" s="97">
        <f>'Cage 23'!$E$14</f>
        <v>0</v>
      </c>
      <c r="AB32" s="97">
        <f>'Cage 24'!$E$14</f>
        <v>0</v>
      </c>
      <c r="AC32" s="97">
        <f>'Cage 25'!$E$14</f>
        <v>0</v>
      </c>
      <c r="AD32" s="97">
        <f>'Cage 26'!$E$14</f>
        <v>0</v>
      </c>
      <c r="AE32" s="97">
        <f>'Cage 27'!$E$14</f>
        <v>0</v>
      </c>
      <c r="AF32" s="97">
        <f>'Cage 28'!$E$14</f>
        <v>0</v>
      </c>
      <c r="AG32" s="97">
        <f>'Cage 29'!$E$14</f>
        <v>0</v>
      </c>
      <c r="AH32" s="97">
        <f>'Cage 30'!$E$14</f>
        <v>0</v>
      </c>
      <c r="AI32" s="97">
        <f>'Cage 31'!$E$14</f>
        <v>0</v>
      </c>
      <c r="AJ32" s="97">
        <f>'Cage 32'!$E$14</f>
        <v>0</v>
      </c>
      <c r="AK32" s="97">
        <f>'Cage 33'!$E$14</f>
        <v>0</v>
      </c>
      <c r="AL32" s="97">
        <f>'Cage 34'!$E$14</f>
        <v>0</v>
      </c>
      <c r="AM32" s="97">
        <f>'Cage 35'!$E$14</f>
        <v>0</v>
      </c>
      <c r="AN32" s="97">
        <f>'Cage 36'!$E$14</f>
        <v>0</v>
      </c>
      <c r="AO32" s="97">
        <f>'Cage 37'!$E$14</f>
        <v>0</v>
      </c>
      <c r="AP32" s="49">
        <f>SUM(E32:AO32)</f>
        <v>0</v>
      </c>
      <c r="AQ32" s="2"/>
    </row>
    <row r="33" spans="3:43" ht="13.5" customHeight="1" x14ac:dyDescent="0.3">
      <c r="C33" s="484"/>
      <c r="D33" s="30">
        <v>2</v>
      </c>
      <c r="E33" s="98">
        <f>'Cage 1'!$E$26</f>
        <v>0</v>
      </c>
      <c r="F33" s="99">
        <f>'Cage 2'!$E$26</f>
        <v>0</v>
      </c>
      <c r="G33" s="99">
        <f>'Cage 3'!$E$26</f>
        <v>0</v>
      </c>
      <c r="H33" s="99">
        <f>'Cage 4'!$E$26</f>
        <v>0</v>
      </c>
      <c r="I33" s="99">
        <f>'Cage 5'!$E$26</f>
        <v>0</v>
      </c>
      <c r="J33" s="99">
        <f>'Cage 6'!$E$26</f>
        <v>0</v>
      </c>
      <c r="K33" s="99">
        <f>'Cage 7'!$E$26</f>
        <v>0</v>
      </c>
      <c r="L33" s="99">
        <f>'Cage 8'!$E$26</f>
        <v>0</v>
      </c>
      <c r="M33" s="99">
        <f>'Cage 9'!$E$26</f>
        <v>0</v>
      </c>
      <c r="N33" s="99">
        <f>'Cage 10'!$E$26</f>
        <v>0</v>
      </c>
      <c r="O33" s="99">
        <f>'Cage 11'!$E$26</f>
        <v>0</v>
      </c>
      <c r="P33" s="99">
        <f>'Cage 12'!$E$26</f>
        <v>0</v>
      </c>
      <c r="Q33" s="99">
        <f>'Cage 13'!$E$26</f>
        <v>0</v>
      </c>
      <c r="R33" s="99">
        <f>'Cage 14'!$E$26</f>
        <v>0</v>
      </c>
      <c r="S33" s="99">
        <f>'Cage 15'!$E$26</f>
        <v>0</v>
      </c>
      <c r="T33" s="99">
        <f>'Cage 16'!$E$26</f>
        <v>0</v>
      </c>
      <c r="U33" s="99">
        <f>'Cage 17'!$E$26</f>
        <v>0</v>
      </c>
      <c r="V33" s="99">
        <f>'Cage 18'!$E$26</f>
        <v>0</v>
      </c>
      <c r="W33" s="99">
        <f>'Cage 19'!$E$26</f>
        <v>0</v>
      </c>
      <c r="X33" s="99">
        <f>'Cage 20'!$E$26</f>
        <v>0</v>
      </c>
      <c r="Y33" s="99">
        <f>'Cage 21'!$E$26</f>
        <v>0</v>
      </c>
      <c r="Z33" s="99">
        <f>'Cage 22'!$E$26</f>
        <v>0</v>
      </c>
      <c r="AA33" s="99">
        <f>'Cage 23'!$E$26</f>
        <v>0</v>
      </c>
      <c r="AB33" s="99">
        <f>'Cage 24'!$E$26</f>
        <v>0</v>
      </c>
      <c r="AC33" s="99">
        <f>'Cage 25'!$E$26</f>
        <v>0</v>
      </c>
      <c r="AD33" s="99">
        <f>'Cage 26'!$E$26</f>
        <v>0</v>
      </c>
      <c r="AE33" s="99">
        <f>'Cage 27'!$E$26</f>
        <v>0</v>
      </c>
      <c r="AF33" s="99">
        <f>'Cage 28'!$E$26</f>
        <v>0</v>
      </c>
      <c r="AG33" s="99">
        <f>'Cage 29'!$E$26</f>
        <v>0</v>
      </c>
      <c r="AH33" s="99">
        <f>'Cage 30'!$E$26</f>
        <v>0</v>
      </c>
      <c r="AI33" s="99">
        <f>'Cage 31'!$E$26</f>
        <v>0</v>
      </c>
      <c r="AJ33" s="99">
        <f>'Cage 32'!$E$26</f>
        <v>0</v>
      </c>
      <c r="AK33" s="99">
        <f>'Cage 33'!$E$26</f>
        <v>0</v>
      </c>
      <c r="AL33" s="99">
        <f>'Cage 34'!$E$26</f>
        <v>0</v>
      </c>
      <c r="AM33" s="99">
        <f>'Cage 35'!$E$26</f>
        <v>0</v>
      </c>
      <c r="AN33" s="99">
        <f>'Cage 36'!$E$26</f>
        <v>0</v>
      </c>
      <c r="AO33" s="99">
        <f>'Cage 37'!$E$26</f>
        <v>0</v>
      </c>
      <c r="AP33" s="50">
        <f>SUM(E33:AO33)</f>
        <v>0</v>
      </c>
      <c r="AQ33" s="2"/>
    </row>
    <row r="34" spans="3:43" ht="13.5" customHeight="1" x14ac:dyDescent="0.3">
      <c r="C34" s="484"/>
      <c r="D34" s="30">
        <v>3</v>
      </c>
      <c r="E34" s="96">
        <f>'Cage 1'!$M$14</f>
        <v>0</v>
      </c>
      <c r="F34" s="97">
        <f>'Cage 2'!$M$14</f>
        <v>0</v>
      </c>
      <c r="G34" s="97">
        <f>'Cage 3'!$M$14</f>
        <v>0</v>
      </c>
      <c r="H34" s="97">
        <f>'Cage 4'!$M$14</f>
        <v>0</v>
      </c>
      <c r="I34" s="97">
        <f>'Cage 5'!$M$14</f>
        <v>0</v>
      </c>
      <c r="J34" s="97">
        <f>'Cage 6'!$M$14</f>
        <v>0</v>
      </c>
      <c r="K34" s="97">
        <f>'Cage 7'!$M$14</f>
        <v>0</v>
      </c>
      <c r="L34" s="97">
        <f>'Cage 8'!$M$14</f>
        <v>0</v>
      </c>
      <c r="M34" s="97">
        <f>'Cage 9'!$M$14</f>
        <v>0</v>
      </c>
      <c r="N34" s="97">
        <f>'Cage 10'!$M$14</f>
        <v>0</v>
      </c>
      <c r="O34" s="97">
        <f>'Cage 11'!$M$14</f>
        <v>0</v>
      </c>
      <c r="P34" s="97">
        <f>'Cage 12'!$M$14</f>
        <v>0</v>
      </c>
      <c r="Q34" s="97">
        <f>'Cage 13'!$M$14</f>
        <v>0</v>
      </c>
      <c r="R34" s="97">
        <f>'Cage 14'!$M$14</f>
        <v>0</v>
      </c>
      <c r="S34" s="97">
        <f>'Cage 15'!$M$14</f>
        <v>0</v>
      </c>
      <c r="T34" s="97">
        <f>'Cage 16'!$M$14</f>
        <v>0</v>
      </c>
      <c r="U34" s="97">
        <f>'Cage 17'!$M$14</f>
        <v>0</v>
      </c>
      <c r="V34" s="97">
        <f>'Cage 18'!$M$14</f>
        <v>0</v>
      </c>
      <c r="W34" s="97">
        <f>'Cage 19'!$M$14</f>
        <v>0</v>
      </c>
      <c r="X34" s="97">
        <f>'Cage 20'!$M$14</f>
        <v>0</v>
      </c>
      <c r="Y34" s="97">
        <f>'Cage 21'!$M$14</f>
        <v>0</v>
      </c>
      <c r="Z34" s="97">
        <f>'Cage 22'!$M$14</f>
        <v>0</v>
      </c>
      <c r="AA34" s="97">
        <f>'Cage 23'!$M$14</f>
        <v>0</v>
      </c>
      <c r="AB34" s="97">
        <f>'Cage 24'!$M$14</f>
        <v>0</v>
      </c>
      <c r="AC34" s="97">
        <f>'Cage 25'!$M$14</f>
        <v>0</v>
      </c>
      <c r="AD34" s="97">
        <f>'Cage 26'!$M$14</f>
        <v>0</v>
      </c>
      <c r="AE34" s="97">
        <f>'Cage 27'!$M$14</f>
        <v>0</v>
      </c>
      <c r="AF34" s="97">
        <f>'Cage 28'!$M$14</f>
        <v>0</v>
      </c>
      <c r="AG34" s="97">
        <f>'Cage 29'!$M$14</f>
        <v>0</v>
      </c>
      <c r="AH34" s="97">
        <f>'Cage 30'!$M$14</f>
        <v>0</v>
      </c>
      <c r="AI34" s="97">
        <f>'Cage 31'!$M$14</f>
        <v>0</v>
      </c>
      <c r="AJ34" s="97">
        <f>'Cage 32'!$M$14</f>
        <v>0</v>
      </c>
      <c r="AK34" s="97">
        <f>'Cage 33'!$M$14</f>
        <v>0</v>
      </c>
      <c r="AL34" s="97">
        <f>'Cage 34'!$M$14</f>
        <v>0</v>
      </c>
      <c r="AM34" s="97">
        <f>'Cage 35'!$M$14</f>
        <v>0</v>
      </c>
      <c r="AN34" s="97">
        <f>'Cage 36'!$M$14</f>
        <v>0</v>
      </c>
      <c r="AO34" s="97">
        <f>'Cage 37'!$M$14</f>
        <v>0</v>
      </c>
      <c r="AP34" s="51">
        <f>SUM(E34:AO34)</f>
        <v>0</v>
      </c>
      <c r="AQ34" s="2"/>
    </row>
    <row r="35" spans="3:43" ht="13.5" customHeight="1" thickBot="1" x14ac:dyDescent="0.35">
      <c r="C35" s="485"/>
      <c r="D35" s="26">
        <v>4</v>
      </c>
      <c r="E35" s="98">
        <f>'Cage 1'!$M$26</f>
        <v>0</v>
      </c>
      <c r="F35" s="99">
        <f>'Cage 2'!$M$26</f>
        <v>0</v>
      </c>
      <c r="G35" s="99">
        <f>'Cage 3'!$M$26</f>
        <v>0</v>
      </c>
      <c r="H35" s="99">
        <f>'Cage 4'!$M$26</f>
        <v>0</v>
      </c>
      <c r="I35" s="99">
        <f>'Cage 5'!$M$26</f>
        <v>0</v>
      </c>
      <c r="J35" s="99">
        <f>'Cage 6'!$M$26</f>
        <v>0</v>
      </c>
      <c r="K35" s="99">
        <f>'Cage 7'!$M$26</f>
        <v>0</v>
      </c>
      <c r="L35" s="99">
        <f>'Cage 8'!$M$26</f>
        <v>0</v>
      </c>
      <c r="M35" s="99">
        <f>'Cage 9'!$M$26</f>
        <v>0</v>
      </c>
      <c r="N35" s="99">
        <f>'Cage 10'!$M$26</f>
        <v>0</v>
      </c>
      <c r="O35" s="99">
        <f>'Cage 11'!$M$26</f>
        <v>0</v>
      </c>
      <c r="P35" s="99">
        <f>'Cage 12'!$M$26</f>
        <v>0</v>
      </c>
      <c r="Q35" s="99">
        <f>'Cage 13'!$M$26</f>
        <v>0</v>
      </c>
      <c r="R35" s="99">
        <f>'Cage 14'!$M$26</f>
        <v>0</v>
      </c>
      <c r="S35" s="99">
        <f>'Cage 15'!$M$26</f>
        <v>0</v>
      </c>
      <c r="T35" s="99">
        <f>'Cage 16'!$M$26</f>
        <v>0</v>
      </c>
      <c r="U35" s="99">
        <f>'Cage 17'!$M$26</f>
        <v>0</v>
      </c>
      <c r="V35" s="99">
        <f>'Cage 18'!$M$26</f>
        <v>0</v>
      </c>
      <c r="W35" s="99">
        <f>'Cage 19'!$M$26</f>
        <v>0</v>
      </c>
      <c r="X35" s="99">
        <f>'Cage 20'!$M$26</f>
        <v>0</v>
      </c>
      <c r="Y35" s="99">
        <f>'Cage 21'!$M$26</f>
        <v>0</v>
      </c>
      <c r="Z35" s="99">
        <f>'Cage 22'!$M$26</f>
        <v>0</v>
      </c>
      <c r="AA35" s="99">
        <f>'Cage 23'!$M$26</f>
        <v>0</v>
      </c>
      <c r="AB35" s="99">
        <f>'Cage 24'!$M$26</f>
        <v>0</v>
      </c>
      <c r="AC35" s="99">
        <f>'Cage 25'!$M$26</f>
        <v>0</v>
      </c>
      <c r="AD35" s="99">
        <f>'Cage 26'!$M$26</f>
        <v>0</v>
      </c>
      <c r="AE35" s="99">
        <f>'Cage 27'!$M$26</f>
        <v>0</v>
      </c>
      <c r="AF35" s="99">
        <f>'Cage 28'!$M$26</f>
        <v>0</v>
      </c>
      <c r="AG35" s="99">
        <f>'Cage 29'!$M$26</f>
        <v>0</v>
      </c>
      <c r="AH35" s="99">
        <f>'Cage 30'!$M$26</f>
        <v>0</v>
      </c>
      <c r="AI35" s="99">
        <f>'Cage 31'!$M$26</f>
        <v>0</v>
      </c>
      <c r="AJ35" s="99">
        <f>'Cage 32'!$M$26</f>
        <v>0</v>
      </c>
      <c r="AK35" s="99">
        <f>'Cage 33'!$M$26</f>
        <v>0</v>
      </c>
      <c r="AL35" s="99">
        <f>'Cage 34'!$M$26</f>
        <v>0</v>
      </c>
      <c r="AM35" s="99">
        <f>'Cage 35'!$M$26</f>
        <v>0</v>
      </c>
      <c r="AN35" s="99">
        <f>'Cage 36'!$M$26</f>
        <v>0</v>
      </c>
      <c r="AO35" s="99">
        <f>'Cage 37'!$M$26</f>
        <v>0</v>
      </c>
      <c r="AP35" s="51">
        <f>SUM(E35:AO35)</f>
        <v>0</v>
      </c>
      <c r="AQ35" s="2"/>
    </row>
    <row r="36" spans="3:43" s="9" customFormat="1" ht="30" customHeight="1" thickBot="1" x14ac:dyDescent="0.4">
      <c r="C36" s="140" t="s">
        <v>32</v>
      </c>
      <c r="D36" s="33"/>
      <c r="E36" s="100">
        <f t="shared" ref="E36:H36" si="56">SUM(E32:E35)</f>
        <v>0</v>
      </c>
      <c r="F36" s="101">
        <f t="shared" ref="F36" si="57">SUM(F32:F35)</f>
        <v>0</v>
      </c>
      <c r="G36" s="101">
        <f t="shared" si="56"/>
        <v>0</v>
      </c>
      <c r="H36" s="101">
        <f t="shared" si="56"/>
        <v>0</v>
      </c>
      <c r="I36" s="101">
        <f t="shared" ref="I36:J36" si="58">SUM(I32:I35)</f>
        <v>0</v>
      </c>
      <c r="J36" s="101">
        <f t="shared" si="58"/>
        <v>0</v>
      </c>
      <c r="K36" s="101">
        <f t="shared" ref="K36:L36" si="59">SUM(K32:K35)</f>
        <v>0</v>
      </c>
      <c r="L36" s="101">
        <f t="shared" si="59"/>
        <v>0</v>
      </c>
      <c r="M36" s="101">
        <f t="shared" ref="M36:N36" si="60">SUM(M32:M35)</f>
        <v>0</v>
      </c>
      <c r="N36" s="101">
        <f t="shared" si="60"/>
        <v>0</v>
      </c>
      <c r="O36" s="101">
        <f t="shared" ref="O36:P36" si="61">SUM(O32:O35)</f>
        <v>0</v>
      </c>
      <c r="P36" s="101">
        <f t="shared" si="61"/>
        <v>0</v>
      </c>
      <c r="Q36" s="101">
        <f t="shared" ref="Q36:R36" si="62">SUM(Q32:Q35)</f>
        <v>0</v>
      </c>
      <c r="R36" s="101">
        <f t="shared" si="62"/>
        <v>0</v>
      </c>
      <c r="S36" s="101">
        <f t="shared" ref="S36:T36" si="63">SUM(S32:S35)</f>
        <v>0</v>
      </c>
      <c r="T36" s="101">
        <f t="shared" si="63"/>
        <v>0</v>
      </c>
      <c r="U36" s="101">
        <f t="shared" ref="U36:V36" si="64">SUM(U32:U35)</f>
        <v>0</v>
      </c>
      <c r="V36" s="101">
        <f t="shared" si="64"/>
        <v>0</v>
      </c>
      <c r="W36" s="101">
        <f t="shared" ref="W36:X36" si="65">SUM(W32:W35)</f>
        <v>0</v>
      </c>
      <c r="X36" s="101">
        <f t="shared" si="65"/>
        <v>0</v>
      </c>
      <c r="Y36" s="101">
        <f t="shared" ref="Y36:Z36" si="66">SUM(Y32:Y35)</f>
        <v>0</v>
      </c>
      <c r="Z36" s="101">
        <f t="shared" si="66"/>
        <v>0</v>
      </c>
      <c r="AA36" s="101">
        <f t="shared" ref="AA36:AB36" si="67">SUM(AA32:AA35)</f>
        <v>0</v>
      </c>
      <c r="AB36" s="101">
        <f t="shared" si="67"/>
        <v>0</v>
      </c>
      <c r="AC36" s="101">
        <f t="shared" ref="AC36:AD36" si="68">SUM(AC32:AC35)</f>
        <v>0</v>
      </c>
      <c r="AD36" s="101">
        <f t="shared" si="68"/>
        <v>0</v>
      </c>
      <c r="AE36" s="101">
        <f t="shared" ref="AE36:AF36" si="69">SUM(AE32:AE35)</f>
        <v>0</v>
      </c>
      <c r="AF36" s="101">
        <f t="shared" si="69"/>
        <v>0</v>
      </c>
      <c r="AG36" s="101">
        <f t="shared" ref="AG36:AH36" si="70">SUM(AG32:AG35)</f>
        <v>0</v>
      </c>
      <c r="AH36" s="101">
        <f t="shared" si="70"/>
        <v>0</v>
      </c>
      <c r="AI36" s="101">
        <f t="shared" ref="AI36:AJ36" si="71">SUM(AI32:AI35)</f>
        <v>0</v>
      </c>
      <c r="AJ36" s="101">
        <f t="shared" si="71"/>
        <v>0</v>
      </c>
      <c r="AK36" s="101">
        <f t="shared" ref="AK36" si="72">SUM(AK32:AK35)</f>
        <v>0</v>
      </c>
      <c r="AL36" s="101">
        <f t="shared" ref="AL36:AO36" si="73">SUM(AL32:AL35)</f>
        <v>0</v>
      </c>
      <c r="AM36" s="101">
        <f t="shared" si="73"/>
        <v>0</v>
      </c>
      <c r="AN36" s="101">
        <f t="shared" si="73"/>
        <v>0</v>
      </c>
      <c r="AO36" s="101">
        <f t="shared" si="73"/>
        <v>0</v>
      </c>
      <c r="AP36" s="52">
        <f t="shared" ref="AP36" si="74">SUM(AP32:AP35)</f>
        <v>0</v>
      </c>
    </row>
    <row r="37" spans="3:43" ht="13.5" customHeight="1" x14ac:dyDescent="0.3">
      <c r="C37" s="483" t="s">
        <v>25</v>
      </c>
      <c r="D37" s="15">
        <v>1</v>
      </c>
      <c r="E37" s="120" t="str">
        <f t="shared" ref="E37:AO37" si="75">IF(E23&lt;&gt;"",E23+$AT$3,"")</f>
        <v/>
      </c>
      <c r="F37" s="121" t="str">
        <f t="shared" si="75"/>
        <v/>
      </c>
      <c r="G37" s="121" t="str">
        <f t="shared" si="75"/>
        <v/>
      </c>
      <c r="H37" s="121" t="str">
        <f t="shared" si="75"/>
        <v/>
      </c>
      <c r="I37" s="121" t="str">
        <f t="shared" si="75"/>
        <v/>
      </c>
      <c r="J37" s="121" t="str">
        <f t="shared" si="75"/>
        <v/>
      </c>
      <c r="K37" s="121" t="str">
        <f t="shared" si="75"/>
        <v/>
      </c>
      <c r="L37" s="121" t="str">
        <f t="shared" si="75"/>
        <v/>
      </c>
      <c r="M37" s="121" t="str">
        <f t="shared" si="75"/>
        <v/>
      </c>
      <c r="N37" s="121" t="str">
        <f t="shared" si="75"/>
        <v/>
      </c>
      <c r="O37" s="121" t="str">
        <f t="shared" si="75"/>
        <v/>
      </c>
      <c r="P37" s="121" t="str">
        <f t="shared" si="75"/>
        <v/>
      </c>
      <c r="Q37" s="121" t="str">
        <f t="shared" si="75"/>
        <v/>
      </c>
      <c r="R37" s="121" t="str">
        <f t="shared" si="75"/>
        <v/>
      </c>
      <c r="S37" s="121" t="str">
        <f t="shared" si="75"/>
        <v/>
      </c>
      <c r="T37" s="121" t="str">
        <f t="shared" si="75"/>
        <v/>
      </c>
      <c r="U37" s="121" t="str">
        <f t="shared" si="75"/>
        <v/>
      </c>
      <c r="V37" s="121" t="str">
        <f t="shared" si="75"/>
        <v/>
      </c>
      <c r="W37" s="121" t="str">
        <f t="shared" si="75"/>
        <v/>
      </c>
      <c r="X37" s="121" t="str">
        <f t="shared" si="75"/>
        <v/>
      </c>
      <c r="Y37" s="121" t="str">
        <f t="shared" si="75"/>
        <v/>
      </c>
      <c r="Z37" s="121" t="str">
        <f t="shared" si="75"/>
        <v/>
      </c>
      <c r="AA37" s="121" t="str">
        <f t="shared" si="75"/>
        <v/>
      </c>
      <c r="AB37" s="121" t="str">
        <f t="shared" si="75"/>
        <v/>
      </c>
      <c r="AC37" s="121" t="str">
        <f t="shared" si="75"/>
        <v/>
      </c>
      <c r="AD37" s="121" t="str">
        <f t="shared" si="75"/>
        <v/>
      </c>
      <c r="AE37" s="121" t="str">
        <f t="shared" si="75"/>
        <v/>
      </c>
      <c r="AF37" s="121" t="str">
        <f t="shared" si="75"/>
        <v/>
      </c>
      <c r="AG37" s="121" t="str">
        <f t="shared" si="75"/>
        <v/>
      </c>
      <c r="AH37" s="121" t="str">
        <f t="shared" si="75"/>
        <v/>
      </c>
      <c r="AI37" s="121" t="str">
        <f t="shared" si="75"/>
        <v/>
      </c>
      <c r="AJ37" s="121" t="str">
        <f t="shared" si="75"/>
        <v/>
      </c>
      <c r="AK37" s="121" t="str">
        <f t="shared" si="75"/>
        <v/>
      </c>
      <c r="AL37" s="121" t="str">
        <f t="shared" si="75"/>
        <v/>
      </c>
      <c r="AM37" s="121" t="str">
        <f t="shared" si="75"/>
        <v/>
      </c>
      <c r="AN37" s="121" t="str">
        <f t="shared" si="75"/>
        <v/>
      </c>
      <c r="AO37" s="121" t="str">
        <f t="shared" si="75"/>
        <v/>
      </c>
      <c r="AP37" s="502"/>
      <c r="AQ37" s="2"/>
    </row>
    <row r="38" spans="3:43" ht="13.5" customHeight="1" x14ac:dyDescent="0.3">
      <c r="C38" s="484"/>
      <c r="D38" s="16">
        <v>2</v>
      </c>
      <c r="E38" s="122" t="str">
        <f t="shared" ref="E38:AO38" si="76">IF(E24&lt;&gt;"",E24+$AT$3,"")</f>
        <v/>
      </c>
      <c r="F38" s="123" t="str">
        <f t="shared" si="76"/>
        <v/>
      </c>
      <c r="G38" s="123" t="str">
        <f t="shared" si="76"/>
        <v/>
      </c>
      <c r="H38" s="123" t="str">
        <f t="shared" si="76"/>
        <v/>
      </c>
      <c r="I38" s="123" t="str">
        <f t="shared" si="76"/>
        <v/>
      </c>
      <c r="J38" s="123" t="str">
        <f t="shared" si="76"/>
        <v/>
      </c>
      <c r="K38" s="123" t="str">
        <f t="shared" si="76"/>
        <v/>
      </c>
      <c r="L38" s="123" t="str">
        <f t="shared" si="76"/>
        <v/>
      </c>
      <c r="M38" s="123" t="str">
        <f t="shared" si="76"/>
        <v/>
      </c>
      <c r="N38" s="123" t="str">
        <f t="shared" si="76"/>
        <v/>
      </c>
      <c r="O38" s="123" t="str">
        <f t="shared" si="76"/>
        <v/>
      </c>
      <c r="P38" s="123" t="str">
        <f t="shared" si="76"/>
        <v/>
      </c>
      <c r="Q38" s="123" t="str">
        <f t="shared" si="76"/>
        <v/>
      </c>
      <c r="R38" s="123" t="str">
        <f t="shared" si="76"/>
        <v/>
      </c>
      <c r="S38" s="123" t="str">
        <f t="shared" si="76"/>
        <v/>
      </c>
      <c r="T38" s="123" t="str">
        <f t="shared" si="76"/>
        <v/>
      </c>
      <c r="U38" s="123" t="str">
        <f t="shared" si="76"/>
        <v/>
      </c>
      <c r="V38" s="123" t="str">
        <f t="shared" si="76"/>
        <v/>
      </c>
      <c r="W38" s="123" t="str">
        <f t="shared" si="76"/>
        <v/>
      </c>
      <c r="X38" s="123" t="str">
        <f t="shared" si="76"/>
        <v/>
      </c>
      <c r="Y38" s="123" t="str">
        <f t="shared" si="76"/>
        <v/>
      </c>
      <c r="Z38" s="123" t="str">
        <f t="shared" si="76"/>
        <v/>
      </c>
      <c r="AA38" s="123" t="str">
        <f t="shared" si="76"/>
        <v/>
      </c>
      <c r="AB38" s="123" t="str">
        <f t="shared" si="76"/>
        <v/>
      </c>
      <c r="AC38" s="123" t="str">
        <f t="shared" si="76"/>
        <v/>
      </c>
      <c r="AD38" s="123" t="str">
        <f t="shared" si="76"/>
        <v/>
      </c>
      <c r="AE38" s="123" t="str">
        <f t="shared" si="76"/>
        <v/>
      </c>
      <c r="AF38" s="123" t="str">
        <f t="shared" si="76"/>
        <v/>
      </c>
      <c r="AG38" s="123" t="str">
        <f t="shared" si="76"/>
        <v/>
      </c>
      <c r="AH38" s="123" t="str">
        <f t="shared" si="76"/>
        <v/>
      </c>
      <c r="AI38" s="123" t="str">
        <f t="shared" si="76"/>
        <v/>
      </c>
      <c r="AJ38" s="123" t="str">
        <f t="shared" si="76"/>
        <v/>
      </c>
      <c r="AK38" s="123" t="str">
        <f t="shared" si="76"/>
        <v/>
      </c>
      <c r="AL38" s="123" t="str">
        <f t="shared" si="76"/>
        <v/>
      </c>
      <c r="AM38" s="123" t="str">
        <f t="shared" si="76"/>
        <v/>
      </c>
      <c r="AN38" s="123" t="str">
        <f t="shared" si="76"/>
        <v/>
      </c>
      <c r="AO38" s="123" t="str">
        <f t="shared" si="76"/>
        <v/>
      </c>
      <c r="AP38" s="503"/>
      <c r="AQ38" s="2"/>
    </row>
    <row r="39" spans="3:43" ht="13.5" customHeight="1" x14ac:dyDescent="0.3">
      <c r="C39" s="484"/>
      <c r="D39" s="16">
        <v>3</v>
      </c>
      <c r="E39" s="124" t="str">
        <f t="shared" ref="E39:AO39" si="77">IF(E25&lt;&gt;"",E25+$AT$3,"")</f>
        <v/>
      </c>
      <c r="F39" s="119" t="str">
        <f t="shared" si="77"/>
        <v/>
      </c>
      <c r="G39" s="119" t="str">
        <f t="shared" si="77"/>
        <v/>
      </c>
      <c r="H39" s="119" t="str">
        <f t="shared" si="77"/>
        <v/>
      </c>
      <c r="I39" s="119" t="str">
        <f t="shared" si="77"/>
        <v/>
      </c>
      <c r="J39" s="119" t="str">
        <f t="shared" si="77"/>
        <v/>
      </c>
      <c r="K39" s="119" t="str">
        <f t="shared" si="77"/>
        <v/>
      </c>
      <c r="L39" s="119" t="str">
        <f t="shared" si="77"/>
        <v/>
      </c>
      <c r="M39" s="119" t="str">
        <f t="shared" si="77"/>
        <v/>
      </c>
      <c r="N39" s="119" t="str">
        <f t="shared" si="77"/>
        <v/>
      </c>
      <c r="O39" s="119" t="str">
        <f t="shared" si="77"/>
        <v/>
      </c>
      <c r="P39" s="119" t="str">
        <f t="shared" si="77"/>
        <v/>
      </c>
      <c r="Q39" s="119" t="str">
        <f t="shared" si="77"/>
        <v/>
      </c>
      <c r="R39" s="119" t="str">
        <f t="shared" si="77"/>
        <v/>
      </c>
      <c r="S39" s="119" t="str">
        <f t="shared" si="77"/>
        <v/>
      </c>
      <c r="T39" s="119" t="str">
        <f t="shared" si="77"/>
        <v/>
      </c>
      <c r="U39" s="119" t="str">
        <f t="shared" si="77"/>
        <v/>
      </c>
      <c r="V39" s="119" t="str">
        <f t="shared" si="77"/>
        <v/>
      </c>
      <c r="W39" s="119" t="str">
        <f t="shared" si="77"/>
        <v/>
      </c>
      <c r="X39" s="119" t="str">
        <f t="shared" si="77"/>
        <v/>
      </c>
      <c r="Y39" s="119" t="str">
        <f t="shared" si="77"/>
        <v/>
      </c>
      <c r="Z39" s="119" t="str">
        <f t="shared" si="77"/>
        <v/>
      </c>
      <c r="AA39" s="119" t="str">
        <f t="shared" si="77"/>
        <v/>
      </c>
      <c r="AB39" s="119" t="str">
        <f t="shared" si="77"/>
        <v/>
      </c>
      <c r="AC39" s="119" t="str">
        <f t="shared" si="77"/>
        <v/>
      </c>
      <c r="AD39" s="119" t="str">
        <f t="shared" si="77"/>
        <v/>
      </c>
      <c r="AE39" s="119" t="str">
        <f t="shared" si="77"/>
        <v/>
      </c>
      <c r="AF39" s="119" t="str">
        <f t="shared" si="77"/>
        <v/>
      </c>
      <c r="AG39" s="119" t="str">
        <f t="shared" si="77"/>
        <v/>
      </c>
      <c r="AH39" s="119" t="str">
        <f t="shared" si="77"/>
        <v/>
      </c>
      <c r="AI39" s="119" t="str">
        <f t="shared" si="77"/>
        <v/>
      </c>
      <c r="AJ39" s="119" t="str">
        <f t="shared" si="77"/>
        <v/>
      </c>
      <c r="AK39" s="119" t="str">
        <f t="shared" si="77"/>
        <v/>
      </c>
      <c r="AL39" s="119" t="str">
        <f t="shared" si="77"/>
        <v/>
      </c>
      <c r="AM39" s="119" t="str">
        <f t="shared" si="77"/>
        <v/>
      </c>
      <c r="AN39" s="119" t="str">
        <f t="shared" si="77"/>
        <v/>
      </c>
      <c r="AO39" s="119" t="str">
        <f t="shared" si="77"/>
        <v/>
      </c>
      <c r="AP39" s="503"/>
      <c r="AQ39" s="2"/>
    </row>
    <row r="40" spans="3:43" ht="13.5" customHeight="1" thickBot="1" x14ac:dyDescent="0.35">
      <c r="C40" s="485"/>
      <c r="D40" s="17">
        <v>4</v>
      </c>
      <c r="E40" s="125" t="str">
        <f t="shared" ref="E40:AO40" si="78">IF(E26&lt;&gt;"",E26+$AT$3,"")</f>
        <v/>
      </c>
      <c r="F40" s="126" t="str">
        <f t="shared" si="78"/>
        <v/>
      </c>
      <c r="G40" s="126" t="str">
        <f t="shared" si="78"/>
        <v/>
      </c>
      <c r="H40" s="126" t="str">
        <f t="shared" si="78"/>
        <v/>
      </c>
      <c r="I40" s="126" t="str">
        <f t="shared" si="78"/>
        <v/>
      </c>
      <c r="J40" s="126" t="str">
        <f t="shared" si="78"/>
        <v/>
      </c>
      <c r="K40" s="126" t="str">
        <f t="shared" si="78"/>
        <v/>
      </c>
      <c r="L40" s="126" t="str">
        <f t="shared" si="78"/>
        <v/>
      </c>
      <c r="M40" s="126" t="str">
        <f t="shared" si="78"/>
        <v/>
      </c>
      <c r="N40" s="126" t="str">
        <f t="shared" si="78"/>
        <v/>
      </c>
      <c r="O40" s="126" t="str">
        <f t="shared" si="78"/>
        <v/>
      </c>
      <c r="P40" s="126" t="str">
        <f t="shared" si="78"/>
        <v/>
      </c>
      <c r="Q40" s="126" t="str">
        <f t="shared" si="78"/>
        <v/>
      </c>
      <c r="R40" s="126" t="str">
        <f t="shared" si="78"/>
        <v/>
      </c>
      <c r="S40" s="126" t="str">
        <f t="shared" si="78"/>
        <v/>
      </c>
      <c r="T40" s="126" t="str">
        <f t="shared" si="78"/>
        <v/>
      </c>
      <c r="U40" s="126" t="str">
        <f t="shared" si="78"/>
        <v/>
      </c>
      <c r="V40" s="126" t="str">
        <f t="shared" si="78"/>
        <v/>
      </c>
      <c r="W40" s="126" t="str">
        <f t="shared" si="78"/>
        <v/>
      </c>
      <c r="X40" s="126" t="str">
        <f t="shared" si="78"/>
        <v/>
      </c>
      <c r="Y40" s="126" t="str">
        <f t="shared" si="78"/>
        <v/>
      </c>
      <c r="Z40" s="126" t="str">
        <f t="shared" si="78"/>
        <v/>
      </c>
      <c r="AA40" s="126" t="str">
        <f t="shared" si="78"/>
        <v/>
      </c>
      <c r="AB40" s="126" t="str">
        <f t="shared" si="78"/>
        <v/>
      </c>
      <c r="AC40" s="126" t="str">
        <f t="shared" si="78"/>
        <v/>
      </c>
      <c r="AD40" s="126" t="str">
        <f t="shared" si="78"/>
        <v/>
      </c>
      <c r="AE40" s="126" t="str">
        <f t="shared" si="78"/>
        <v/>
      </c>
      <c r="AF40" s="126" t="str">
        <f t="shared" si="78"/>
        <v/>
      </c>
      <c r="AG40" s="126" t="str">
        <f t="shared" si="78"/>
        <v/>
      </c>
      <c r="AH40" s="126" t="str">
        <f t="shared" si="78"/>
        <v/>
      </c>
      <c r="AI40" s="126" t="str">
        <f t="shared" si="78"/>
        <v/>
      </c>
      <c r="AJ40" s="126" t="str">
        <f t="shared" si="78"/>
        <v/>
      </c>
      <c r="AK40" s="126" t="str">
        <f t="shared" si="78"/>
        <v/>
      </c>
      <c r="AL40" s="126" t="str">
        <f t="shared" si="78"/>
        <v/>
      </c>
      <c r="AM40" s="126" t="str">
        <f t="shared" si="78"/>
        <v/>
      </c>
      <c r="AN40" s="126" t="str">
        <f t="shared" si="78"/>
        <v/>
      </c>
      <c r="AO40" s="126" t="str">
        <f t="shared" si="78"/>
        <v/>
      </c>
      <c r="AP40" s="504"/>
      <c r="AQ40" s="2"/>
    </row>
    <row r="41" spans="3:43" ht="13.5" customHeight="1" x14ac:dyDescent="0.3">
      <c r="C41" s="483" t="s">
        <v>30</v>
      </c>
      <c r="D41" s="25">
        <v>1</v>
      </c>
      <c r="E41" s="96">
        <f>'Cage 1'!$G$14</f>
        <v>0</v>
      </c>
      <c r="F41" s="97">
        <f>'Cage 2'!$G$14</f>
        <v>0</v>
      </c>
      <c r="G41" s="97">
        <f>'Cage 3'!$G$14</f>
        <v>0</v>
      </c>
      <c r="H41" s="97">
        <f>'Cage 4'!$G$14</f>
        <v>0</v>
      </c>
      <c r="I41" s="97">
        <f>'Cage 5'!$G$14</f>
        <v>0</v>
      </c>
      <c r="J41" s="97">
        <f>'Cage 6'!$G$14</f>
        <v>0</v>
      </c>
      <c r="K41" s="97">
        <f>'Cage 7'!$G$14</f>
        <v>0</v>
      </c>
      <c r="L41" s="97">
        <f>'Cage 8'!$G$14</f>
        <v>0</v>
      </c>
      <c r="M41" s="97">
        <f>'Cage 9'!$G$14</f>
        <v>0</v>
      </c>
      <c r="N41" s="97">
        <f>'Cage 10'!$G$14</f>
        <v>0</v>
      </c>
      <c r="O41" s="97">
        <f>'Cage 11'!$G$14</f>
        <v>0</v>
      </c>
      <c r="P41" s="97">
        <f>'Cage 12'!$G$14</f>
        <v>0</v>
      </c>
      <c r="Q41" s="97">
        <f>'Cage 13'!$G$14</f>
        <v>0</v>
      </c>
      <c r="R41" s="97">
        <f>'Cage 14'!$G$14</f>
        <v>0</v>
      </c>
      <c r="S41" s="97">
        <f>'Cage 15'!$G$14</f>
        <v>0</v>
      </c>
      <c r="T41" s="97">
        <f>'Cage 16'!$G$14</f>
        <v>0</v>
      </c>
      <c r="U41" s="97">
        <f>'Cage 17'!$G$14</f>
        <v>0</v>
      </c>
      <c r="V41" s="97">
        <f>'Cage 18'!$G$14</f>
        <v>0</v>
      </c>
      <c r="W41" s="97">
        <f>'Cage 19'!$G$14</f>
        <v>0</v>
      </c>
      <c r="X41" s="97">
        <f>'Cage 20'!$G$14</f>
        <v>0</v>
      </c>
      <c r="Y41" s="97">
        <f>'Cage 21'!$G$14</f>
        <v>0</v>
      </c>
      <c r="Z41" s="97">
        <f>'Cage 22'!$G$14</f>
        <v>0</v>
      </c>
      <c r="AA41" s="97">
        <f>'Cage 23'!$G$14</f>
        <v>0</v>
      </c>
      <c r="AB41" s="97">
        <f>'Cage 24'!$G$14</f>
        <v>0</v>
      </c>
      <c r="AC41" s="97">
        <f>'Cage 25'!$G$14</f>
        <v>0</v>
      </c>
      <c r="AD41" s="97">
        <f>'Cage 26'!$G$14</f>
        <v>0</v>
      </c>
      <c r="AE41" s="97">
        <f>'Cage 27'!$G$14</f>
        <v>0</v>
      </c>
      <c r="AF41" s="97">
        <f>'Cage 28'!$G$14</f>
        <v>0</v>
      </c>
      <c r="AG41" s="97">
        <f>'Cage 29'!$G$14</f>
        <v>0</v>
      </c>
      <c r="AH41" s="97">
        <f>'Cage 30'!$G$14</f>
        <v>0</v>
      </c>
      <c r="AI41" s="97">
        <f>'Cage 31'!$G$14</f>
        <v>0</v>
      </c>
      <c r="AJ41" s="97">
        <f>'Cage 32'!$G$14</f>
        <v>0</v>
      </c>
      <c r="AK41" s="97">
        <f>'Cage 33'!$G$14</f>
        <v>0</v>
      </c>
      <c r="AL41" s="97">
        <f>'Cage 34'!$G$14</f>
        <v>0</v>
      </c>
      <c r="AM41" s="97">
        <f>'Cage 35'!$G$14</f>
        <v>0</v>
      </c>
      <c r="AN41" s="97">
        <f>'Cage 36'!$G$14</f>
        <v>0</v>
      </c>
      <c r="AO41" s="97">
        <f>'Cage 37'!$G$14</f>
        <v>0</v>
      </c>
      <c r="AP41" s="53">
        <f t="shared" ref="AP41:AP55" si="79">SUM(E41:AO41)</f>
        <v>0</v>
      </c>
      <c r="AQ41" s="2"/>
    </row>
    <row r="42" spans="3:43" ht="13.5" customHeight="1" x14ac:dyDescent="0.3">
      <c r="C42" s="484"/>
      <c r="D42" s="16">
        <v>2</v>
      </c>
      <c r="E42" s="98">
        <f>'Cage 1'!$G$26</f>
        <v>0</v>
      </c>
      <c r="F42" s="99">
        <f>'Cage 2'!$G$26</f>
        <v>0</v>
      </c>
      <c r="G42" s="99">
        <f>'Cage 3'!$G$26</f>
        <v>0</v>
      </c>
      <c r="H42" s="99">
        <f>'Cage 4'!$G$26</f>
        <v>0</v>
      </c>
      <c r="I42" s="99">
        <f>'Cage 5'!$G$26</f>
        <v>0</v>
      </c>
      <c r="J42" s="99">
        <f>'Cage 6'!$G$26</f>
        <v>0</v>
      </c>
      <c r="K42" s="99">
        <f>'Cage 7'!$G$26</f>
        <v>0</v>
      </c>
      <c r="L42" s="99">
        <f>'Cage 8'!$G$26</f>
        <v>0</v>
      </c>
      <c r="M42" s="99">
        <f>'Cage 9'!$G$26</f>
        <v>0</v>
      </c>
      <c r="N42" s="99">
        <f>'Cage 10'!$G$26</f>
        <v>0</v>
      </c>
      <c r="O42" s="99">
        <f>'Cage 11'!$G$26</f>
        <v>0</v>
      </c>
      <c r="P42" s="99">
        <f>'Cage 12'!$G$26</f>
        <v>0</v>
      </c>
      <c r="Q42" s="99">
        <f>'Cage 13'!$G$26</f>
        <v>0</v>
      </c>
      <c r="R42" s="99">
        <f>'Cage 14'!$G$26</f>
        <v>0</v>
      </c>
      <c r="S42" s="99">
        <f>'Cage 15'!$G$26</f>
        <v>0</v>
      </c>
      <c r="T42" s="99">
        <f>'Cage 16'!$G$26</f>
        <v>0</v>
      </c>
      <c r="U42" s="99">
        <f>'Cage 17'!$G$26</f>
        <v>0</v>
      </c>
      <c r="V42" s="99">
        <f>'Cage 18'!$G$26</f>
        <v>0</v>
      </c>
      <c r="W42" s="99">
        <f>'Cage 19'!$G$26</f>
        <v>0</v>
      </c>
      <c r="X42" s="99">
        <f>'Cage 20'!$G$26</f>
        <v>0</v>
      </c>
      <c r="Y42" s="99">
        <f>'Cage 21'!$G$26</f>
        <v>0</v>
      </c>
      <c r="Z42" s="99">
        <f>'Cage 22'!$G$26</f>
        <v>0</v>
      </c>
      <c r="AA42" s="99">
        <f>'Cage 23'!$G$26</f>
        <v>0</v>
      </c>
      <c r="AB42" s="99">
        <f>'Cage 24'!$G$26</f>
        <v>0</v>
      </c>
      <c r="AC42" s="99">
        <f>'Cage 25'!$G$26</f>
        <v>0</v>
      </c>
      <c r="AD42" s="99">
        <f>'Cage 26'!$G$26</f>
        <v>0</v>
      </c>
      <c r="AE42" s="99">
        <f>'Cage 27'!$G$26</f>
        <v>0</v>
      </c>
      <c r="AF42" s="99">
        <f>'Cage 28'!$G$26</f>
        <v>0</v>
      </c>
      <c r="AG42" s="99">
        <f>'Cage 29'!$G$26</f>
        <v>0</v>
      </c>
      <c r="AH42" s="99">
        <f>'Cage 30'!$G$26</f>
        <v>0</v>
      </c>
      <c r="AI42" s="99">
        <f>'Cage 31'!$G$26</f>
        <v>0</v>
      </c>
      <c r="AJ42" s="99">
        <f>'Cage 32'!$G$26</f>
        <v>0</v>
      </c>
      <c r="AK42" s="99">
        <f>'Cage 33'!$G$26</f>
        <v>0</v>
      </c>
      <c r="AL42" s="99">
        <f>'Cage 34'!$G$26</f>
        <v>0</v>
      </c>
      <c r="AM42" s="99">
        <f>'Cage 35'!$G$26</f>
        <v>0</v>
      </c>
      <c r="AN42" s="99">
        <f>'Cage 36'!$G$26</f>
        <v>0</v>
      </c>
      <c r="AO42" s="99">
        <f>'Cage 37'!$G$26</f>
        <v>0</v>
      </c>
      <c r="AP42" s="54">
        <f t="shared" si="79"/>
        <v>0</v>
      </c>
      <c r="AQ42" s="2"/>
    </row>
    <row r="43" spans="3:43" ht="13.5" customHeight="1" x14ac:dyDescent="0.3">
      <c r="C43" s="484"/>
      <c r="D43" s="16">
        <v>3</v>
      </c>
      <c r="E43" s="96">
        <f>'Cage 1'!$O$14</f>
        <v>0</v>
      </c>
      <c r="F43" s="97">
        <f>'Cage 2'!$O$14</f>
        <v>0</v>
      </c>
      <c r="G43" s="97">
        <f>'Cage 3'!$O$14</f>
        <v>0</v>
      </c>
      <c r="H43" s="97">
        <f>'Cage 4'!$O$14</f>
        <v>0</v>
      </c>
      <c r="I43" s="97">
        <f>'Cage 5'!$O$14</f>
        <v>0</v>
      </c>
      <c r="J43" s="97">
        <f>'Cage 6'!$O$14</f>
        <v>0</v>
      </c>
      <c r="K43" s="97">
        <f>'Cage 7'!$O$14</f>
        <v>0</v>
      </c>
      <c r="L43" s="97">
        <f>'Cage 8'!$O$14</f>
        <v>0</v>
      </c>
      <c r="M43" s="97">
        <f>'Cage 9'!$O$14</f>
        <v>0</v>
      </c>
      <c r="N43" s="97">
        <f>'Cage 10'!$O$14</f>
        <v>0</v>
      </c>
      <c r="O43" s="97">
        <f>'Cage 11'!$O$14</f>
        <v>0</v>
      </c>
      <c r="P43" s="97">
        <f>'Cage 12'!$O$14</f>
        <v>0</v>
      </c>
      <c r="Q43" s="97">
        <f>'Cage 13'!$O$14</f>
        <v>0</v>
      </c>
      <c r="R43" s="97">
        <f>'Cage 14'!$O$14</f>
        <v>0</v>
      </c>
      <c r="S43" s="97">
        <f>'Cage 15'!$O$14</f>
        <v>0</v>
      </c>
      <c r="T43" s="97">
        <f>'Cage 16'!$O$14</f>
        <v>0</v>
      </c>
      <c r="U43" s="97">
        <f>'Cage 17'!$O$14</f>
        <v>0</v>
      </c>
      <c r="V43" s="97">
        <f>'Cage 18'!$O$14</f>
        <v>0</v>
      </c>
      <c r="W43" s="97">
        <f>'Cage 19'!$O$14</f>
        <v>0</v>
      </c>
      <c r="X43" s="97">
        <f>'Cage 20'!$O$14</f>
        <v>0</v>
      </c>
      <c r="Y43" s="97">
        <f>'Cage 21'!$O$14</f>
        <v>0</v>
      </c>
      <c r="Z43" s="97">
        <f>'Cage 22'!$O$14</f>
        <v>0</v>
      </c>
      <c r="AA43" s="97">
        <f>'Cage 23'!$O$14</f>
        <v>0</v>
      </c>
      <c r="AB43" s="97">
        <f>'Cage 24'!$O$14</f>
        <v>0</v>
      </c>
      <c r="AC43" s="97">
        <f>'Cage 25'!$O$14</f>
        <v>0</v>
      </c>
      <c r="AD43" s="97">
        <f>'Cage 26'!$O$14</f>
        <v>0</v>
      </c>
      <c r="AE43" s="97">
        <f>'Cage 27'!$O$14</f>
        <v>0</v>
      </c>
      <c r="AF43" s="97">
        <f>'Cage 28'!$O$14</f>
        <v>0</v>
      </c>
      <c r="AG43" s="97">
        <f>'Cage 29'!$O$14</f>
        <v>0</v>
      </c>
      <c r="AH43" s="97">
        <f>'Cage 30'!$O$14</f>
        <v>0</v>
      </c>
      <c r="AI43" s="97">
        <f>'Cage 31'!$O$14</f>
        <v>0</v>
      </c>
      <c r="AJ43" s="97">
        <f>'Cage 32'!$O$14</f>
        <v>0</v>
      </c>
      <c r="AK43" s="97">
        <f>'Cage 33'!$O$14</f>
        <v>0</v>
      </c>
      <c r="AL43" s="97">
        <f>'Cage 34'!$O$14</f>
        <v>0</v>
      </c>
      <c r="AM43" s="97">
        <f>'Cage 35'!$O$14</f>
        <v>0</v>
      </c>
      <c r="AN43" s="97">
        <f>'Cage 36'!$O$14</f>
        <v>0</v>
      </c>
      <c r="AO43" s="97">
        <f>'Cage 37'!$O$14</f>
        <v>0</v>
      </c>
      <c r="AP43" s="55">
        <f t="shared" si="79"/>
        <v>0</v>
      </c>
      <c r="AQ43" s="2"/>
    </row>
    <row r="44" spans="3:43" ht="13.5" customHeight="1" thickBot="1" x14ac:dyDescent="0.35">
      <c r="C44" s="485"/>
      <c r="D44" s="26">
        <v>4</v>
      </c>
      <c r="E44" s="98">
        <f>'Cage 1'!$O$26</f>
        <v>0</v>
      </c>
      <c r="F44" s="99">
        <f>'Cage 2'!$O$26</f>
        <v>0</v>
      </c>
      <c r="G44" s="99">
        <f>'Cage 3'!$O$26</f>
        <v>0</v>
      </c>
      <c r="H44" s="99">
        <f>'Cage 4'!$O$26</f>
        <v>0</v>
      </c>
      <c r="I44" s="99">
        <f>'Cage 5'!$O$26</f>
        <v>0</v>
      </c>
      <c r="J44" s="99">
        <f>'Cage 6'!$O$26</f>
        <v>0</v>
      </c>
      <c r="K44" s="99">
        <f>'Cage 7'!$O$26</f>
        <v>0</v>
      </c>
      <c r="L44" s="99">
        <f>'Cage 8'!$O$26</f>
        <v>0</v>
      </c>
      <c r="M44" s="99">
        <f>'Cage 9'!$O$26</f>
        <v>0</v>
      </c>
      <c r="N44" s="99">
        <f>'Cage 10'!$O$26</f>
        <v>0</v>
      </c>
      <c r="O44" s="99">
        <f>'Cage 11'!$O$26</f>
        <v>0</v>
      </c>
      <c r="P44" s="99">
        <f>'Cage 12'!$O$26</f>
        <v>0</v>
      </c>
      <c r="Q44" s="99">
        <f>'Cage 13'!$O$26</f>
        <v>0</v>
      </c>
      <c r="R44" s="99">
        <f>'Cage 14'!$O$26</f>
        <v>0</v>
      </c>
      <c r="S44" s="99">
        <f>'Cage 15'!$O$26</f>
        <v>0</v>
      </c>
      <c r="T44" s="99">
        <f>'Cage 16'!$O$26</f>
        <v>0</v>
      </c>
      <c r="U44" s="99">
        <f>'Cage 17'!$O$26</f>
        <v>0</v>
      </c>
      <c r="V44" s="99">
        <f>'Cage 18'!$O$26</f>
        <v>0</v>
      </c>
      <c r="W44" s="99">
        <f>'Cage 19'!$O$26</f>
        <v>0</v>
      </c>
      <c r="X44" s="99">
        <f>'Cage 20'!$O$26</f>
        <v>0</v>
      </c>
      <c r="Y44" s="99">
        <f>'Cage 21'!$O$26</f>
        <v>0</v>
      </c>
      <c r="Z44" s="99">
        <f>'Cage 22'!$O$26</f>
        <v>0</v>
      </c>
      <c r="AA44" s="99">
        <f>'Cage 23'!$O$26</f>
        <v>0</v>
      </c>
      <c r="AB44" s="99">
        <f>'Cage 24'!$O$26</f>
        <v>0</v>
      </c>
      <c r="AC44" s="99">
        <f>'Cage 25'!$O$26</f>
        <v>0</v>
      </c>
      <c r="AD44" s="99">
        <f>'Cage 26'!$O$26</f>
        <v>0</v>
      </c>
      <c r="AE44" s="99">
        <f>'Cage 27'!$O$26</f>
        <v>0</v>
      </c>
      <c r="AF44" s="99">
        <f>'Cage 28'!$O$26</f>
        <v>0</v>
      </c>
      <c r="AG44" s="99">
        <f>'Cage 29'!$O$26</f>
        <v>0</v>
      </c>
      <c r="AH44" s="99">
        <f>'Cage 30'!$O$26</f>
        <v>0</v>
      </c>
      <c r="AI44" s="99">
        <f>'Cage 31'!$O$26</f>
        <v>0</v>
      </c>
      <c r="AJ44" s="99">
        <f>'Cage 32'!$O$26</f>
        <v>0</v>
      </c>
      <c r="AK44" s="99">
        <f>'Cage 33'!$O$26</f>
        <v>0</v>
      </c>
      <c r="AL44" s="99">
        <f>'Cage 34'!$O$26</f>
        <v>0</v>
      </c>
      <c r="AM44" s="99">
        <f>'Cage 35'!$O$26</f>
        <v>0</v>
      </c>
      <c r="AN44" s="99">
        <f>'Cage 36'!$O$26</f>
        <v>0</v>
      </c>
      <c r="AO44" s="99">
        <f>'Cage 37'!$O$26</f>
        <v>0</v>
      </c>
      <c r="AP44" s="55">
        <f t="shared" si="79"/>
        <v>0</v>
      </c>
      <c r="AQ44" s="2"/>
    </row>
    <row r="45" spans="3:43" s="9" customFormat="1" ht="30" customHeight="1" thickBot="1" x14ac:dyDescent="0.4">
      <c r="C45" s="140" t="s">
        <v>32</v>
      </c>
      <c r="D45" s="34"/>
      <c r="E45" s="100">
        <f t="shared" ref="E45:H45" si="80">SUM(E41:E44)</f>
        <v>0</v>
      </c>
      <c r="F45" s="101">
        <f t="shared" ref="F45" si="81">SUM(F41:F44)</f>
        <v>0</v>
      </c>
      <c r="G45" s="101">
        <f t="shared" si="80"/>
        <v>0</v>
      </c>
      <c r="H45" s="101">
        <f t="shared" si="80"/>
        <v>0</v>
      </c>
      <c r="I45" s="101">
        <f t="shared" ref="I45:J45" si="82">SUM(I41:I44)</f>
        <v>0</v>
      </c>
      <c r="J45" s="101">
        <f t="shared" si="82"/>
        <v>0</v>
      </c>
      <c r="K45" s="101">
        <f t="shared" ref="K45:L45" si="83">SUM(K41:K44)</f>
        <v>0</v>
      </c>
      <c r="L45" s="101">
        <f t="shared" si="83"/>
        <v>0</v>
      </c>
      <c r="M45" s="101">
        <f t="shared" ref="M45:N45" si="84">SUM(M41:M44)</f>
        <v>0</v>
      </c>
      <c r="N45" s="101">
        <f t="shared" si="84"/>
        <v>0</v>
      </c>
      <c r="O45" s="101">
        <f t="shared" ref="O45:P45" si="85">SUM(O41:O44)</f>
        <v>0</v>
      </c>
      <c r="P45" s="101">
        <f t="shared" si="85"/>
        <v>0</v>
      </c>
      <c r="Q45" s="101">
        <f t="shared" ref="Q45:R45" si="86">SUM(Q41:Q44)</f>
        <v>0</v>
      </c>
      <c r="R45" s="101">
        <f t="shared" si="86"/>
        <v>0</v>
      </c>
      <c r="S45" s="101">
        <f t="shared" ref="S45:T45" si="87">SUM(S41:S44)</f>
        <v>0</v>
      </c>
      <c r="T45" s="101">
        <f t="shared" si="87"/>
        <v>0</v>
      </c>
      <c r="U45" s="101">
        <f t="shared" ref="U45:V45" si="88">SUM(U41:U44)</f>
        <v>0</v>
      </c>
      <c r="V45" s="101">
        <f t="shared" si="88"/>
        <v>0</v>
      </c>
      <c r="W45" s="101">
        <f t="shared" ref="W45:X45" si="89">SUM(W41:W44)</f>
        <v>0</v>
      </c>
      <c r="X45" s="101">
        <f t="shared" si="89"/>
        <v>0</v>
      </c>
      <c r="Y45" s="101">
        <f t="shared" ref="Y45:Z45" si="90">SUM(Y41:Y44)</f>
        <v>0</v>
      </c>
      <c r="Z45" s="101">
        <f t="shared" si="90"/>
        <v>0</v>
      </c>
      <c r="AA45" s="101">
        <f t="shared" ref="AA45:AB45" si="91">SUM(AA41:AA44)</f>
        <v>0</v>
      </c>
      <c r="AB45" s="101">
        <f t="shared" si="91"/>
        <v>0</v>
      </c>
      <c r="AC45" s="101">
        <f t="shared" ref="AC45:AD45" si="92">SUM(AC41:AC44)</f>
        <v>0</v>
      </c>
      <c r="AD45" s="101">
        <f t="shared" si="92"/>
        <v>0</v>
      </c>
      <c r="AE45" s="101">
        <f t="shared" ref="AE45:AF45" si="93">SUM(AE41:AE44)</f>
        <v>0</v>
      </c>
      <c r="AF45" s="101">
        <f t="shared" si="93"/>
        <v>0</v>
      </c>
      <c r="AG45" s="101">
        <f t="shared" ref="AG45:AH45" si="94">SUM(AG41:AG44)</f>
        <v>0</v>
      </c>
      <c r="AH45" s="101">
        <f t="shared" si="94"/>
        <v>0</v>
      </c>
      <c r="AI45" s="101">
        <f t="shared" ref="AI45:AJ45" si="95">SUM(AI41:AI44)</f>
        <v>0</v>
      </c>
      <c r="AJ45" s="101">
        <f t="shared" si="95"/>
        <v>0</v>
      </c>
      <c r="AK45" s="101">
        <f t="shared" ref="AK45" si="96">SUM(AK41:AK44)</f>
        <v>0</v>
      </c>
      <c r="AL45" s="101">
        <f t="shared" ref="AL45:AO45" si="97">SUM(AL41:AL44)</f>
        <v>0</v>
      </c>
      <c r="AM45" s="101">
        <f t="shared" si="97"/>
        <v>0</v>
      </c>
      <c r="AN45" s="101">
        <f t="shared" si="97"/>
        <v>0</v>
      </c>
      <c r="AO45" s="101">
        <f t="shared" si="97"/>
        <v>0</v>
      </c>
      <c r="AP45" s="56">
        <f t="shared" si="79"/>
        <v>0</v>
      </c>
    </row>
    <row r="46" spans="3:43" ht="13.5" customHeight="1" x14ac:dyDescent="0.3">
      <c r="C46" s="505" t="s">
        <v>35</v>
      </c>
      <c r="D46" s="27">
        <v>1</v>
      </c>
      <c r="E46" s="102">
        <f ca="1">'Cage 1'!$I$15</f>
        <v>0</v>
      </c>
      <c r="F46" s="103">
        <f ca="1">'Cage 2'!$I$15</f>
        <v>0</v>
      </c>
      <c r="G46" s="103">
        <f ca="1">'Cage 3'!$I$15</f>
        <v>0</v>
      </c>
      <c r="H46" s="103">
        <f ca="1">'Cage 4'!$I$15</f>
        <v>0</v>
      </c>
      <c r="I46" s="103">
        <f ca="1">'Cage 5'!$I$15</f>
        <v>0</v>
      </c>
      <c r="J46" s="103">
        <f ca="1">'Cage 6'!$I$15</f>
        <v>0</v>
      </c>
      <c r="K46" s="103">
        <f ca="1">'Cage 7'!$I$15</f>
        <v>0</v>
      </c>
      <c r="L46" s="103">
        <f ca="1">'Cage 8'!$I$15</f>
        <v>0</v>
      </c>
      <c r="M46" s="103">
        <f ca="1">'Cage 9'!$I$15</f>
        <v>0</v>
      </c>
      <c r="N46" s="103">
        <f ca="1">'Cage 10'!$I$15</f>
        <v>0</v>
      </c>
      <c r="O46" s="103">
        <f ca="1">'Cage 11'!$I$15</f>
        <v>0</v>
      </c>
      <c r="P46" s="103">
        <f ca="1">'Cage 12'!$I$15</f>
        <v>0</v>
      </c>
      <c r="Q46" s="103">
        <f ca="1">'Cage 13'!$I$15</f>
        <v>0</v>
      </c>
      <c r="R46" s="103">
        <f ca="1">'Cage 14'!$I$15</f>
        <v>0</v>
      </c>
      <c r="S46" s="103">
        <f ca="1">'Cage 15'!$I$15</f>
        <v>0</v>
      </c>
      <c r="T46" s="103">
        <f ca="1">'Cage 16'!$I$15</f>
        <v>0</v>
      </c>
      <c r="U46" s="103">
        <f ca="1">'Cage 17'!$I$15</f>
        <v>0</v>
      </c>
      <c r="V46" s="103">
        <f ca="1">'Cage 18'!$I$15</f>
        <v>0</v>
      </c>
      <c r="W46" s="103">
        <f ca="1">'Cage 19'!$I$15</f>
        <v>0</v>
      </c>
      <c r="X46" s="103">
        <f ca="1">'Cage 20'!$I$15</f>
        <v>0</v>
      </c>
      <c r="Y46" s="103">
        <f ca="1">'Cage 21'!$I$15</f>
        <v>0</v>
      </c>
      <c r="Z46" s="103">
        <f ca="1">'Cage 22'!$I$15</f>
        <v>0</v>
      </c>
      <c r="AA46" s="103">
        <f ca="1">'Cage 23'!$I$15</f>
        <v>0</v>
      </c>
      <c r="AB46" s="103">
        <f ca="1">'Cage 24'!$I$15</f>
        <v>0</v>
      </c>
      <c r="AC46" s="103">
        <f ca="1">'Cage 25'!$I$15</f>
        <v>0</v>
      </c>
      <c r="AD46" s="103">
        <f ca="1">'Cage 26'!$I$15</f>
        <v>0</v>
      </c>
      <c r="AE46" s="103">
        <f ca="1">'Cage 27'!$I$15</f>
        <v>0</v>
      </c>
      <c r="AF46" s="103">
        <f ca="1">'Cage 28'!$I$15</f>
        <v>0</v>
      </c>
      <c r="AG46" s="103">
        <f ca="1">'Cage 29'!$I$15</f>
        <v>0</v>
      </c>
      <c r="AH46" s="103">
        <f ca="1">'Cage 30'!$I$15</f>
        <v>0</v>
      </c>
      <c r="AI46" s="103">
        <f ca="1">'Cage 31'!$I$15</f>
        <v>0</v>
      </c>
      <c r="AJ46" s="103">
        <f ca="1">'Cage 32'!$I$15</f>
        <v>0</v>
      </c>
      <c r="AK46" s="103">
        <f ca="1">'Cage 33'!$I$15</f>
        <v>0</v>
      </c>
      <c r="AL46" s="103">
        <f ca="1">'Cage 34'!$I$15</f>
        <v>0</v>
      </c>
      <c r="AM46" s="103">
        <f ca="1">'Cage 35'!$I$15</f>
        <v>0</v>
      </c>
      <c r="AN46" s="103">
        <f ca="1">'Cage 36'!$I$15</f>
        <v>0</v>
      </c>
      <c r="AO46" s="103">
        <f ca="1">'Cage 37'!$I$15</f>
        <v>0</v>
      </c>
      <c r="AP46" s="57">
        <f t="shared" ca="1" si="79"/>
        <v>0</v>
      </c>
      <c r="AQ46" s="2"/>
    </row>
    <row r="47" spans="3:43" ht="13.5" customHeight="1" x14ac:dyDescent="0.3">
      <c r="C47" s="506"/>
      <c r="D47" s="28">
        <v>2</v>
      </c>
      <c r="E47" s="104">
        <f ca="1">'Cage 1'!$I$27</f>
        <v>0</v>
      </c>
      <c r="F47" s="105">
        <f ca="1">'Cage 2'!$I$27</f>
        <v>0</v>
      </c>
      <c r="G47" s="105">
        <f ca="1">'Cage 3'!$I$27</f>
        <v>0</v>
      </c>
      <c r="H47" s="105">
        <f ca="1">'Cage 4'!$I$27</f>
        <v>0</v>
      </c>
      <c r="I47" s="105">
        <f ca="1">'Cage 5'!$I$27</f>
        <v>0</v>
      </c>
      <c r="J47" s="105">
        <f ca="1">'Cage 6'!$I$27</f>
        <v>0</v>
      </c>
      <c r="K47" s="105">
        <f ca="1">'Cage 7'!$I$27</f>
        <v>0</v>
      </c>
      <c r="L47" s="105">
        <f ca="1">'Cage 8'!$I$27</f>
        <v>0</v>
      </c>
      <c r="M47" s="105">
        <f ca="1">'Cage 9'!$I$27</f>
        <v>0</v>
      </c>
      <c r="N47" s="105">
        <f ca="1">'Cage 10'!$I$27</f>
        <v>0</v>
      </c>
      <c r="O47" s="105">
        <f ca="1">'Cage 11'!$I$27</f>
        <v>0</v>
      </c>
      <c r="P47" s="105">
        <f ca="1">'Cage 12'!$I$27</f>
        <v>0</v>
      </c>
      <c r="Q47" s="105">
        <f ca="1">'Cage 13'!$I$27</f>
        <v>0</v>
      </c>
      <c r="R47" s="105">
        <f ca="1">'Cage 14'!$I$27</f>
        <v>0</v>
      </c>
      <c r="S47" s="105">
        <f ca="1">'Cage 15'!$I$27</f>
        <v>0</v>
      </c>
      <c r="T47" s="105">
        <f ca="1">'Cage 16'!$I$27</f>
        <v>0</v>
      </c>
      <c r="U47" s="105">
        <f ca="1">'Cage 17'!$I$27</f>
        <v>0</v>
      </c>
      <c r="V47" s="105">
        <f ca="1">'Cage 18'!$I$27</f>
        <v>0</v>
      </c>
      <c r="W47" s="105">
        <f ca="1">'Cage 19'!$I$27</f>
        <v>0</v>
      </c>
      <c r="X47" s="105">
        <f ca="1">'Cage 20'!$I$27</f>
        <v>0</v>
      </c>
      <c r="Y47" s="105">
        <f ca="1">'Cage 21'!$I$27</f>
        <v>0</v>
      </c>
      <c r="Z47" s="105">
        <f ca="1">'Cage 22'!$I$27</f>
        <v>0</v>
      </c>
      <c r="AA47" s="105">
        <f ca="1">'Cage 23'!$I$27</f>
        <v>0</v>
      </c>
      <c r="AB47" s="105">
        <f ca="1">'Cage 24'!$I$27</f>
        <v>0</v>
      </c>
      <c r="AC47" s="105">
        <f ca="1">'Cage 25'!$I$27</f>
        <v>0</v>
      </c>
      <c r="AD47" s="105">
        <f ca="1">'Cage 26'!$I$27</f>
        <v>0</v>
      </c>
      <c r="AE47" s="105">
        <f ca="1">'Cage 27'!$I$27</f>
        <v>0</v>
      </c>
      <c r="AF47" s="105">
        <f ca="1">'Cage 28'!$I$27</f>
        <v>0</v>
      </c>
      <c r="AG47" s="105">
        <f ca="1">'Cage 29'!$I$27</f>
        <v>0</v>
      </c>
      <c r="AH47" s="105">
        <f ca="1">'Cage 30'!$I$27</f>
        <v>0</v>
      </c>
      <c r="AI47" s="105">
        <f ca="1">'Cage 31'!$I$27</f>
        <v>0</v>
      </c>
      <c r="AJ47" s="105">
        <f ca="1">'Cage 32'!$I$27</f>
        <v>0</v>
      </c>
      <c r="AK47" s="105">
        <f ca="1">'Cage 33'!$I$27</f>
        <v>0</v>
      </c>
      <c r="AL47" s="105">
        <f ca="1">'Cage 34'!$I$27</f>
        <v>0</v>
      </c>
      <c r="AM47" s="105">
        <f ca="1">'Cage 35'!$I$27</f>
        <v>0</v>
      </c>
      <c r="AN47" s="105">
        <f ca="1">'Cage 36'!$I$27</f>
        <v>0</v>
      </c>
      <c r="AO47" s="105">
        <f ca="1">'Cage 37'!$I$27</f>
        <v>0</v>
      </c>
      <c r="AP47" s="58">
        <f t="shared" ca="1" si="79"/>
        <v>0</v>
      </c>
      <c r="AQ47" s="2"/>
    </row>
    <row r="48" spans="3:43" ht="13.5" customHeight="1" x14ac:dyDescent="0.3">
      <c r="C48" s="506"/>
      <c r="D48" s="28">
        <v>3</v>
      </c>
      <c r="E48" s="102">
        <f ca="1">'Cage 1'!$Q$15</f>
        <v>0</v>
      </c>
      <c r="F48" s="103">
        <f ca="1">'Cage 2'!$Q$15</f>
        <v>0</v>
      </c>
      <c r="G48" s="103">
        <f ca="1">'Cage 3'!$Q$15</f>
        <v>0</v>
      </c>
      <c r="H48" s="103">
        <f ca="1">'Cage 4'!$Q$15</f>
        <v>0</v>
      </c>
      <c r="I48" s="103">
        <f ca="1">'Cage 5'!$Q$15</f>
        <v>0</v>
      </c>
      <c r="J48" s="103">
        <f ca="1">'Cage 6'!$Q$15</f>
        <v>0</v>
      </c>
      <c r="K48" s="103">
        <f ca="1">'Cage 7'!$Q$15</f>
        <v>0</v>
      </c>
      <c r="L48" s="103">
        <f ca="1">'Cage 8'!$Q$15</f>
        <v>0</v>
      </c>
      <c r="M48" s="103">
        <f ca="1">'Cage 9'!$Q$15</f>
        <v>0</v>
      </c>
      <c r="N48" s="103">
        <f ca="1">'Cage 10'!$Q$15</f>
        <v>0</v>
      </c>
      <c r="O48" s="103">
        <f ca="1">'Cage 11'!$Q$15</f>
        <v>0</v>
      </c>
      <c r="P48" s="103">
        <f ca="1">'Cage 12'!$Q$15</f>
        <v>0</v>
      </c>
      <c r="Q48" s="103">
        <f ca="1">'Cage 13'!$Q$15</f>
        <v>0</v>
      </c>
      <c r="R48" s="103">
        <f ca="1">'Cage 14'!$Q$15</f>
        <v>0</v>
      </c>
      <c r="S48" s="103">
        <f ca="1">'Cage 15'!$Q$15</f>
        <v>0</v>
      </c>
      <c r="T48" s="103">
        <f ca="1">'Cage 16'!$Q$15</f>
        <v>0</v>
      </c>
      <c r="U48" s="103">
        <f ca="1">'Cage 17'!$Q$15</f>
        <v>0</v>
      </c>
      <c r="V48" s="103">
        <f ca="1">'Cage 18'!$Q$15</f>
        <v>0</v>
      </c>
      <c r="W48" s="103">
        <f ca="1">'Cage 19'!$Q$15</f>
        <v>0</v>
      </c>
      <c r="X48" s="103">
        <f ca="1">'Cage 20'!$Q$15</f>
        <v>0</v>
      </c>
      <c r="Y48" s="103">
        <f ca="1">'Cage 21'!$Q$15</f>
        <v>0</v>
      </c>
      <c r="Z48" s="103">
        <f ca="1">'Cage 22'!$Q$15</f>
        <v>0</v>
      </c>
      <c r="AA48" s="103">
        <f ca="1">'Cage 23'!$Q$15</f>
        <v>0</v>
      </c>
      <c r="AB48" s="103">
        <f ca="1">'Cage 24'!$Q$15</f>
        <v>0</v>
      </c>
      <c r="AC48" s="103">
        <f ca="1">'Cage 25'!$Q$15</f>
        <v>0</v>
      </c>
      <c r="AD48" s="103">
        <f ca="1">'Cage 26'!$Q$15</f>
        <v>0</v>
      </c>
      <c r="AE48" s="103">
        <f ca="1">'Cage 27'!$Q$15</f>
        <v>0</v>
      </c>
      <c r="AF48" s="103">
        <f ca="1">'Cage 28'!$Q$15</f>
        <v>0</v>
      </c>
      <c r="AG48" s="103">
        <f ca="1">'Cage 29'!$Q$15</f>
        <v>0</v>
      </c>
      <c r="AH48" s="103">
        <f ca="1">'Cage 30'!$Q$15</f>
        <v>0</v>
      </c>
      <c r="AI48" s="103">
        <f ca="1">'Cage 31'!$Q$15</f>
        <v>0</v>
      </c>
      <c r="AJ48" s="103">
        <f ca="1">'Cage 32'!$Q$15</f>
        <v>0</v>
      </c>
      <c r="AK48" s="103">
        <f ca="1">'Cage 33'!$Q$15</f>
        <v>0</v>
      </c>
      <c r="AL48" s="103">
        <f ca="1">'Cage 34'!$Q$15</f>
        <v>0</v>
      </c>
      <c r="AM48" s="103">
        <f ca="1">'Cage 35'!$Q$15</f>
        <v>0</v>
      </c>
      <c r="AN48" s="103">
        <f ca="1">'Cage 36'!$Q$15</f>
        <v>0</v>
      </c>
      <c r="AO48" s="103">
        <f ca="1">'Cage 37'!$Q$15</f>
        <v>0</v>
      </c>
      <c r="AP48" s="58">
        <f t="shared" ca="1" si="79"/>
        <v>0</v>
      </c>
      <c r="AQ48" s="2"/>
    </row>
    <row r="49" spans="1:43" ht="13.5" customHeight="1" thickBot="1" x14ac:dyDescent="0.35">
      <c r="C49" s="507"/>
      <c r="D49" s="29">
        <v>4</v>
      </c>
      <c r="E49" s="104">
        <f ca="1">'Cage 1'!$Q$27</f>
        <v>0</v>
      </c>
      <c r="F49" s="105">
        <f ca="1">'Cage 2'!$Q$27</f>
        <v>0</v>
      </c>
      <c r="G49" s="105">
        <f ca="1">'Cage 3'!$Q$27</f>
        <v>0</v>
      </c>
      <c r="H49" s="105">
        <f ca="1">'Cage 4'!$Q$27</f>
        <v>0</v>
      </c>
      <c r="I49" s="105">
        <f ca="1">'Cage 5'!$Q$27</f>
        <v>0</v>
      </c>
      <c r="J49" s="105">
        <f ca="1">'Cage 6'!$Q$27</f>
        <v>0</v>
      </c>
      <c r="K49" s="105">
        <f ca="1">'Cage 7'!$Q$27</f>
        <v>0</v>
      </c>
      <c r="L49" s="105">
        <f ca="1">'Cage 8'!$Q$27</f>
        <v>0</v>
      </c>
      <c r="M49" s="105">
        <f ca="1">'Cage 9'!$Q$27</f>
        <v>0</v>
      </c>
      <c r="N49" s="105">
        <f ca="1">'Cage 10'!$Q$27</f>
        <v>0</v>
      </c>
      <c r="O49" s="105">
        <f ca="1">'Cage 11'!$Q$27</f>
        <v>0</v>
      </c>
      <c r="P49" s="105">
        <f ca="1">'Cage 12'!$Q$27</f>
        <v>0</v>
      </c>
      <c r="Q49" s="105">
        <f ca="1">'Cage 13'!$Q$27</f>
        <v>0</v>
      </c>
      <c r="R49" s="105">
        <f ca="1">'Cage 14'!$Q$27</f>
        <v>0</v>
      </c>
      <c r="S49" s="105">
        <f ca="1">'Cage 15'!$Q$27</f>
        <v>0</v>
      </c>
      <c r="T49" s="105">
        <f ca="1">'Cage 16'!$Q$27</f>
        <v>0</v>
      </c>
      <c r="U49" s="105">
        <f ca="1">'Cage 17'!$Q$27</f>
        <v>0</v>
      </c>
      <c r="V49" s="105">
        <f ca="1">'Cage 18'!$Q$27</f>
        <v>0</v>
      </c>
      <c r="W49" s="105">
        <f ca="1">'Cage 19'!$Q$27</f>
        <v>0</v>
      </c>
      <c r="X49" s="105">
        <f ca="1">'Cage 20'!$Q$27</f>
        <v>0</v>
      </c>
      <c r="Y49" s="105">
        <f ca="1">'Cage 21'!$Q$27</f>
        <v>0</v>
      </c>
      <c r="Z49" s="105">
        <f ca="1">'Cage 22'!$Q$27</f>
        <v>0</v>
      </c>
      <c r="AA49" s="105">
        <f ca="1">'Cage 23'!$Q$27</f>
        <v>0</v>
      </c>
      <c r="AB49" s="105">
        <f ca="1">'Cage 24'!$Q$27</f>
        <v>0</v>
      </c>
      <c r="AC49" s="105">
        <f ca="1">'Cage 25'!$Q$27</f>
        <v>0</v>
      </c>
      <c r="AD49" s="105">
        <f ca="1">'Cage 26'!$Q$27</f>
        <v>0</v>
      </c>
      <c r="AE49" s="105">
        <f ca="1">'Cage 27'!$Q$27</f>
        <v>0</v>
      </c>
      <c r="AF49" s="105">
        <f ca="1">'Cage 28'!$Q$27</f>
        <v>0</v>
      </c>
      <c r="AG49" s="105">
        <f ca="1">'Cage 29'!$Q$27</f>
        <v>0</v>
      </c>
      <c r="AH49" s="105">
        <f ca="1">'Cage 30'!$Q$27</f>
        <v>0</v>
      </c>
      <c r="AI49" s="105">
        <f ca="1">'Cage 31'!$Q$27</f>
        <v>0</v>
      </c>
      <c r="AJ49" s="105">
        <f ca="1">'Cage 32'!$Q$27</f>
        <v>0</v>
      </c>
      <c r="AK49" s="105">
        <f ca="1">'Cage 33'!$Q$27</f>
        <v>0</v>
      </c>
      <c r="AL49" s="105">
        <f ca="1">'Cage 34'!$Q$27</f>
        <v>0</v>
      </c>
      <c r="AM49" s="105">
        <f ca="1">'Cage 35'!$Q$27</f>
        <v>0</v>
      </c>
      <c r="AN49" s="105">
        <f ca="1">'Cage 36'!$Q$27</f>
        <v>0</v>
      </c>
      <c r="AO49" s="105">
        <f ca="1">'Cage 37'!$Q$27</f>
        <v>0</v>
      </c>
      <c r="AP49" s="59">
        <f t="shared" ca="1" si="79"/>
        <v>0</v>
      </c>
      <c r="AQ49" s="2"/>
    </row>
    <row r="50" spans="1:43" s="9" customFormat="1" ht="30" customHeight="1" thickBot="1" x14ac:dyDescent="0.4">
      <c r="C50" s="140" t="s">
        <v>32</v>
      </c>
      <c r="D50" s="35"/>
      <c r="E50" s="86">
        <f t="shared" ref="E50:F50" ca="1" si="98">SUM(E46:E49)</f>
        <v>0</v>
      </c>
      <c r="F50" s="87">
        <f t="shared" ca="1" si="98"/>
        <v>0</v>
      </c>
      <c r="G50" s="87">
        <f t="shared" ref="G50" ca="1" si="99">SUM(G46:G49)</f>
        <v>0</v>
      </c>
      <c r="H50" s="87">
        <f t="shared" ref="H50" ca="1" si="100">SUM(H46:H49)</f>
        <v>0</v>
      </c>
      <c r="I50" s="87">
        <f t="shared" ref="I50:J50" ca="1" si="101">SUM(I46:I49)</f>
        <v>0</v>
      </c>
      <c r="J50" s="87">
        <f t="shared" ca="1" si="101"/>
        <v>0</v>
      </c>
      <c r="K50" s="87">
        <f t="shared" ref="K50:L50" ca="1" si="102">SUM(K46:K49)</f>
        <v>0</v>
      </c>
      <c r="L50" s="87">
        <f t="shared" ca="1" si="102"/>
        <v>0</v>
      </c>
      <c r="M50" s="87">
        <f t="shared" ref="M50:N50" ca="1" si="103">SUM(M46:M49)</f>
        <v>0</v>
      </c>
      <c r="N50" s="87">
        <f t="shared" ca="1" si="103"/>
        <v>0</v>
      </c>
      <c r="O50" s="87">
        <f t="shared" ref="O50:P50" ca="1" si="104">SUM(O46:O49)</f>
        <v>0</v>
      </c>
      <c r="P50" s="87">
        <f t="shared" ca="1" si="104"/>
        <v>0</v>
      </c>
      <c r="Q50" s="87">
        <f t="shared" ref="Q50:R50" ca="1" si="105">SUM(Q46:Q49)</f>
        <v>0</v>
      </c>
      <c r="R50" s="87">
        <f t="shared" ca="1" si="105"/>
        <v>0</v>
      </c>
      <c r="S50" s="87">
        <f t="shared" ref="S50:T50" ca="1" si="106">SUM(S46:S49)</f>
        <v>0</v>
      </c>
      <c r="T50" s="87">
        <f t="shared" ca="1" si="106"/>
        <v>0</v>
      </c>
      <c r="U50" s="87">
        <f t="shared" ref="U50:V50" ca="1" si="107">SUM(U46:U49)</f>
        <v>0</v>
      </c>
      <c r="V50" s="87">
        <f t="shared" ca="1" si="107"/>
        <v>0</v>
      </c>
      <c r="W50" s="87">
        <f t="shared" ref="W50:X50" ca="1" si="108">SUM(W46:W49)</f>
        <v>0</v>
      </c>
      <c r="X50" s="87">
        <f t="shared" ca="1" si="108"/>
        <v>0</v>
      </c>
      <c r="Y50" s="87">
        <f t="shared" ref="Y50:Z50" ca="1" si="109">SUM(Y46:Y49)</f>
        <v>0</v>
      </c>
      <c r="Z50" s="87">
        <f t="shared" ca="1" si="109"/>
        <v>0</v>
      </c>
      <c r="AA50" s="87">
        <f t="shared" ref="AA50:AB50" ca="1" si="110">SUM(AA46:AA49)</f>
        <v>0</v>
      </c>
      <c r="AB50" s="87">
        <f t="shared" ca="1" si="110"/>
        <v>0</v>
      </c>
      <c r="AC50" s="87">
        <f t="shared" ref="AC50:AD50" ca="1" si="111">SUM(AC46:AC49)</f>
        <v>0</v>
      </c>
      <c r="AD50" s="87">
        <f t="shared" ca="1" si="111"/>
        <v>0</v>
      </c>
      <c r="AE50" s="87">
        <f t="shared" ref="AE50:AF50" ca="1" si="112">SUM(AE46:AE49)</f>
        <v>0</v>
      </c>
      <c r="AF50" s="87">
        <f t="shared" ca="1" si="112"/>
        <v>0</v>
      </c>
      <c r="AG50" s="87">
        <f t="shared" ref="AG50:AH50" ca="1" si="113">SUM(AG46:AG49)</f>
        <v>0</v>
      </c>
      <c r="AH50" s="87">
        <f t="shared" ca="1" si="113"/>
        <v>0</v>
      </c>
      <c r="AI50" s="87">
        <f t="shared" ref="AI50:AJ50" ca="1" si="114">SUM(AI46:AI49)</f>
        <v>0</v>
      </c>
      <c r="AJ50" s="87">
        <f t="shared" ca="1" si="114"/>
        <v>0</v>
      </c>
      <c r="AK50" s="87">
        <f t="shared" ref="AK50" ca="1" si="115">SUM(AK46:AK49)</f>
        <v>0</v>
      </c>
      <c r="AL50" s="87">
        <f t="shared" ref="AL50:AO50" ca="1" si="116">SUM(AL46:AL49)</f>
        <v>0</v>
      </c>
      <c r="AM50" s="87">
        <f t="shared" ca="1" si="116"/>
        <v>0</v>
      </c>
      <c r="AN50" s="87">
        <f t="shared" ca="1" si="116"/>
        <v>0</v>
      </c>
      <c r="AO50" s="87">
        <f t="shared" ca="1" si="116"/>
        <v>0</v>
      </c>
      <c r="AP50" s="41">
        <f t="shared" ca="1" si="79"/>
        <v>0</v>
      </c>
    </row>
    <row r="51" spans="1:43" ht="13.5" customHeight="1" x14ac:dyDescent="0.3">
      <c r="C51" s="483" t="s">
        <v>31</v>
      </c>
      <c r="D51" s="25">
        <v>1</v>
      </c>
      <c r="E51" s="96">
        <f>'Cage 1'!$I$14</f>
        <v>0</v>
      </c>
      <c r="F51" s="97">
        <f>'Cage 2'!$I$14</f>
        <v>0</v>
      </c>
      <c r="G51" s="97">
        <f>'Cage 3'!$I$14</f>
        <v>0</v>
      </c>
      <c r="H51" s="97">
        <f>'Cage 4'!$I$14</f>
        <v>0</v>
      </c>
      <c r="I51" s="97">
        <f>'Cage 5'!$I$14</f>
        <v>0</v>
      </c>
      <c r="J51" s="97">
        <f>'Cage 6'!$I$14</f>
        <v>0</v>
      </c>
      <c r="K51" s="97">
        <f>'Cage 7'!$I$14</f>
        <v>0</v>
      </c>
      <c r="L51" s="97">
        <f>'Cage 8'!$I$14</f>
        <v>0</v>
      </c>
      <c r="M51" s="97">
        <f>'Cage 9'!$I$14</f>
        <v>0</v>
      </c>
      <c r="N51" s="97">
        <f>'Cage 10'!$I$14</f>
        <v>0</v>
      </c>
      <c r="O51" s="97">
        <f>'Cage 11'!$I$14</f>
        <v>0</v>
      </c>
      <c r="P51" s="97">
        <f>'Cage 12'!$I$14</f>
        <v>0</v>
      </c>
      <c r="Q51" s="97">
        <f>'Cage 13'!$I$14</f>
        <v>0</v>
      </c>
      <c r="R51" s="97">
        <f>'Cage 14'!$I$14</f>
        <v>0</v>
      </c>
      <c r="S51" s="97">
        <f>'Cage 15'!$I$14</f>
        <v>0</v>
      </c>
      <c r="T51" s="97">
        <f>'Cage 16'!$I$14</f>
        <v>0</v>
      </c>
      <c r="U51" s="97">
        <f>'Cage 17'!$I$14</f>
        <v>0</v>
      </c>
      <c r="V51" s="97">
        <f>'Cage 18'!$I$14</f>
        <v>0</v>
      </c>
      <c r="W51" s="97">
        <f>'Cage 19'!$I$14</f>
        <v>0</v>
      </c>
      <c r="X51" s="97">
        <f>'Cage 20'!$I$14</f>
        <v>0</v>
      </c>
      <c r="Y51" s="97">
        <f>'Cage 21'!$I$14</f>
        <v>0</v>
      </c>
      <c r="Z51" s="97">
        <f>'Cage 22'!$I$14</f>
        <v>0</v>
      </c>
      <c r="AA51" s="97">
        <f>'Cage 23'!$I$14</f>
        <v>0</v>
      </c>
      <c r="AB51" s="97">
        <f>'Cage 24'!$I$14</f>
        <v>0</v>
      </c>
      <c r="AC51" s="97">
        <f>'Cage 25'!$I$14</f>
        <v>0</v>
      </c>
      <c r="AD51" s="97">
        <f>'Cage 26'!$I$14</f>
        <v>0</v>
      </c>
      <c r="AE51" s="97">
        <f>'Cage 27'!$I$14</f>
        <v>0</v>
      </c>
      <c r="AF51" s="97">
        <f>'Cage 28'!$I$14</f>
        <v>0</v>
      </c>
      <c r="AG51" s="97">
        <f>'Cage 29'!$I$14</f>
        <v>0</v>
      </c>
      <c r="AH51" s="97">
        <f>'Cage 30'!$I$14</f>
        <v>0</v>
      </c>
      <c r="AI51" s="97">
        <f>'Cage 31'!$I$14</f>
        <v>0</v>
      </c>
      <c r="AJ51" s="97">
        <f>'Cage 32'!$I$14</f>
        <v>0</v>
      </c>
      <c r="AK51" s="97">
        <f>'Cage 33'!$I$14</f>
        <v>0</v>
      </c>
      <c r="AL51" s="97">
        <f>'Cage 34'!$I$14</f>
        <v>0</v>
      </c>
      <c r="AM51" s="97">
        <f>'Cage 35'!$I$14</f>
        <v>0</v>
      </c>
      <c r="AN51" s="97">
        <f>'Cage 36'!$I$14</f>
        <v>0</v>
      </c>
      <c r="AO51" s="97">
        <f>'Cage 37'!$I$14</f>
        <v>0</v>
      </c>
      <c r="AP51" s="53">
        <f t="shared" si="79"/>
        <v>0</v>
      </c>
      <c r="AQ51" s="2"/>
    </row>
    <row r="52" spans="1:43" ht="13.5" customHeight="1" x14ac:dyDescent="0.3">
      <c r="C52" s="484"/>
      <c r="D52" s="16">
        <v>2</v>
      </c>
      <c r="E52" s="98">
        <f>'Cage 1'!$I$26</f>
        <v>0</v>
      </c>
      <c r="F52" s="99">
        <f>'Cage 2'!$I$26</f>
        <v>0</v>
      </c>
      <c r="G52" s="99">
        <f>'Cage 3'!$I$26</f>
        <v>0</v>
      </c>
      <c r="H52" s="99">
        <f>'Cage 4'!$I$26</f>
        <v>0</v>
      </c>
      <c r="I52" s="99">
        <f>'Cage 5'!$I$26</f>
        <v>0</v>
      </c>
      <c r="J52" s="99">
        <f>'Cage 6'!$I$26</f>
        <v>0</v>
      </c>
      <c r="K52" s="99">
        <f>'Cage 7'!$I$26</f>
        <v>0</v>
      </c>
      <c r="L52" s="99">
        <f>'Cage 8'!$I$26</f>
        <v>0</v>
      </c>
      <c r="M52" s="99">
        <f>'Cage 9'!$I$26</f>
        <v>0</v>
      </c>
      <c r="N52" s="99">
        <f>'Cage 10'!$I$26</f>
        <v>0</v>
      </c>
      <c r="O52" s="99">
        <f>'Cage 11'!$I$26</f>
        <v>0</v>
      </c>
      <c r="P52" s="99">
        <f>'Cage 12'!$I$26</f>
        <v>0</v>
      </c>
      <c r="Q52" s="99">
        <f>'Cage 13'!$I$26</f>
        <v>0</v>
      </c>
      <c r="R52" s="99">
        <f>'Cage 14'!$I$26</f>
        <v>0</v>
      </c>
      <c r="S52" s="99">
        <f>'Cage 15'!$I$26</f>
        <v>0</v>
      </c>
      <c r="T52" s="99">
        <f>'Cage 16'!$I$26</f>
        <v>0</v>
      </c>
      <c r="U52" s="99">
        <f>'Cage 17'!$I$26</f>
        <v>0</v>
      </c>
      <c r="V52" s="99">
        <f>'Cage 18'!$I$26</f>
        <v>0</v>
      </c>
      <c r="W52" s="99">
        <f>'Cage 19'!$I$26</f>
        <v>0</v>
      </c>
      <c r="X52" s="99">
        <f>'Cage 20'!$I$26</f>
        <v>0</v>
      </c>
      <c r="Y52" s="99">
        <f>'Cage 21'!$I$26</f>
        <v>0</v>
      </c>
      <c r="Z52" s="99">
        <f>'Cage 22'!$I$26</f>
        <v>0</v>
      </c>
      <c r="AA52" s="99">
        <f>'Cage 23'!$I$26</f>
        <v>0</v>
      </c>
      <c r="AB52" s="99">
        <f>'Cage 24'!$I$26</f>
        <v>0</v>
      </c>
      <c r="AC52" s="99">
        <f>'Cage 25'!$I$26</f>
        <v>0</v>
      </c>
      <c r="AD52" s="99">
        <f>'Cage 26'!$I$26</f>
        <v>0</v>
      </c>
      <c r="AE52" s="99">
        <f>'Cage 27'!$I$26</f>
        <v>0</v>
      </c>
      <c r="AF52" s="99">
        <f>'Cage 28'!$I$26</f>
        <v>0</v>
      </c>
      <c r="AG52" s="99">
        <f>'Cage 29'!$I$26</f>
        <v>0</v>
      </c>
      <c r="AH52" s="99">
        <f>'Cage 30'!$I$26</f>
        <v>0</v>
      </c>
      <c r="AI52" s="99">
        <f>'Cage 31'!$I$26</f>
        <v>0</v>
      </c>
      <c r="AJ52" s="99">
        <f>'Cage 32'!$I$26</f>
        <v>0</v>
      </c>
      <c r="AK52" s="99">
        <f>'Cage 33'!$I$26</f>
        <v>0</v>
      </c>
      <c r="AL52" s="99">
        <f>'Cage 34'!$I$26</f>
        <v>0</v>
      </c>
      <c r="AM52" s="99">
        <f>'Cage 35'!$I$26</f>
        <v>0</v>
      </c>
      <c r="AN52" s="99">
        <f>'Cage 36'!$I$26</f>
        <v>0</v>
      </c>
      <c r="AO52" s="99">
        <f>'Cage 37'!$I$26</f>
        <v>0</v>
      </c>
      <c r="AP52" s="54">
        <f t="shared" si="79"/>
        <v>0</v>
      </c>
      <c r="AQ52" s="2"/>
    </row>
    <row r="53" spans="1:43" ht="13.5" customHeight="1" x14ac:dyDescent="0.3">
      <c r="C53" s="484"/>
      <c r="D53" s="16">
        <v>3</v>
      </c>
      <c r="E53" s="96">
        <f>'Cage 1'!$Q$14</f>
        <v>0</v>
      </c>
      <c r="F53" s="97">
        <f>'Cage 2'!$Q$14</f>
        <v>0</v>
      </c>
      <c r="G53" s="97">
        <f>'Cage 3'!$Q$14</f>
        <v>0</v>
      </c>
      <c r="H53" s="97">
        <f>'Cage 4'!$Q$14</f>
        <v>0</v>
      </c>
      <c r="I53" s="97">
        <f>'Cage 5'!$Q$14</f>
        <v>0</v>
      </c>
      <c r="J53" s="97">
        <f>'Cage 6'!$Q$14</f>
        <v>0</v>
      </c>
      <c r="K53" s="97">
        <f>'Cage 7'!$Q$14</f>
        <v>0</v>
      </c>
      <c r="L53" s="97">
        <f>'Cage 8'!$Q$14</f>
        <v>0</v>
      </c>
      <c r="M53" s="97">
        <f>'Cage 9'!$Q$14</f>
        <v>0</v>
      </c>
      <c r="N53" s="97">
        <f>'Cage 10'!$Q$14</f>
        <v>0</v>
      </c>
      <c r="O53" s="97">
        <f>'Cage 11'!$Q$14</f>
        <v>0</v>
      </c>
      <c r="P53" s="97">
        <f>'Cage 12'!$Q$14</f>
        <v>0</v>
      </c>
      <c r="Q53" s="97">
        <f>'Cage 13'!$Q$14</f>
        <v>0</v>
      </c>
      <c r="R53" s="97">
        <f>'Cage 14'!$Q$14</f>
        <v>0</v>
      </c>
      <c r="S53" s="97">
        <f>'Cage 15'!$Q$14</f>
        <v>0</v>
      </c>
      <c r="T53" s="97">
        <f>'Cage 16'!$Q$14</f>
        <v>0</v>
      </c>
      <c r="U53" s="97">
        <f>'Cage 17'!$Q$14</f>
        <v>0</v>
      </c>
      <c r="V53" s="97">
        <f>'Cage 18'!$Q$14</f>
        <v>0</v>
      </c>
      <c r="W53" s="97">
        <f>'Cage 19'!$Q$14</f>
        <v>0</v>
      </c>
      <c r="X53" s="97">
        <f>'Cage 20'!$Q$14</f>
        <v>0</v>
      </c>
      <c r="Y53" s="97">
        <f>'Cage 21'!$Q$14</f>
        <v>0</v>
      </c>
      <c r="Z53" s="97">
        <f>'Cage 22'!$Q$14</f>
        <v>0</v>
      </c>
      <c r="AA53" s="97">
        <f>'Cage 23'!$Q$14</f>
        <v>0</v>
      </c>
      <c r="AB53" s="97">
        <f>'Cage 24'!$Q$14</f>
        <v>0</v>
      </c>
      <c r="AC53" s="97">
        <f>'Cage 25'!$Q$14</f>
        <v>0</v>
      </c>
      <c r="AD53" s="97">
        <f>'Cage 26'!$Q$14</f>
        <v>0</v>
      </c>
      <c r="AE53" s="97">
        <f>'Cage 27'!$Q$14</f>
        <v>0</v>
      </c>
      <c r="AF53" s="97">
        <f>'Cage 28'!$Q$14</f>
        <v>0</v>
      </c>
      <c r="AG53" s="97">
        <f>'Cage 29'!$Q$14</f>
        <v>0</v>
      </c>
      <c r="AH53" s="97">
        <f>'Cage 30'!$Q$14</f>
        <v>0</v>
      </c>
      <c r="AI53" s="97">
        <f>'Cage 31'!$Q$14</f>
        <v>0</v>
      </c>
      <c r="AJ53" s="97">
        <f>'Cage 32'!$Q$14</f>
        <v>0</v>
      </c>
      <c r="AK53" s="97">
        <f>'Cage 33'!$Q$14</f>
        <v>0</v>
      </c>
      <c r="AL53" s="97">
        <f>'Cage 34'!$Q$14</f>
        <v>0</v>
      </c>
      <c r="AM53" s="97">
        <f>'Cage 35'!$Q$14</f>
        <v>0</v>
      </c>
      <c r="AN53" s="97">
        <f>'Cage 36'!$Q$14</f>
        <v>0</v>
      </c>
      <c r="AO53" s="97">
        <f>'Cage 37'!$Q$14</f>
        <v>0</v>
      </c>
      <c r="AP53" s="55">
        <f t="shared" si="79"/>
        <v>0</v>
      </c>
      <c r="AQ53" s="2"/>
    </row>
    <row r="54" spans="1:43" ht="13.5" customHeight="1" thickBot="1" x14ac:dyDescent="0.35">
      <c r="C54" s="485"/>
      <c r="D54" s="26">
        <v>4</v>
      </c>
      <c r="E54" s="98">
        <f>'Cage 1'!$Q$26</f>
        <v>0</v>
      </c>
      <c r="F54" s="99">
        <f>'Cage 2'!$Q$26</f>
        <v>0</v>
      </c>
      <c r="G54" s="99">
        <f>'Cage 3'!$Q$26</f>
        <v>0</v>
      </c>
      <c r="H54" s="99">
        <f>'Cage 4'!$Q$26</f>
        <v>0</v>
      </c>
      <c r="I54" s="99">
        <f>'Cage 5'!$Q$26</f>
        <v>0</v>
      </c>
      <c r="J54" s="99">
        <f>'Cage 6'!$Q$26</f>
        <v>0</v>
      </c>
      <c r="K54" s="99">
        <f>'Cage 7'!$Q$26</f>
        <v>0</v>
      </c>
      <c r="L54" s="99">
        <f>'Cage 8'!$Q$26</f>
        <v>0</v>
      </c>
      <c r="M54" s="99">
        <f>'Cage 9'!$Q$26</f>
        <v>0</v>
      </c>
      <c r="N54" s="99">
        <f>'Cage 10'!$Q$26</f>
        <v>0</v>
      </c>
      <c r="O54" s="99">
        <f>'Cage 11'!$Q$26</f>
        <v>0</v>
      </c>
      <c r="P54" s="99">
        <f>'Cage 12'!$Q$26</f>
        <v>0</v>
      </c>
      <c r="Q54" s="99">
        <f>'Cage 13'!$Q$26</f>
        <v>0</v>
      </c>
      <c r="R54" s="99">
        <f>'Cage 14'!$Q$26</f>
        <v>0</v>
      </c>
      <c r="S54" s="99">
        <f>'Cage 15'!$Q$26</f>
        <v>0</v>
      </c>
      <c r="T54" s="99">
        <f>'Cage 16'!$Q$26</f>
        <v>0</v>
      </c>
      <c r="U54" s="99">
        <f>'Cage 17'!$Q$26</f>
        <v>0</v>
      </c>
      <c r="V54" s="99">
        <f>'Cage 18'!$Q$26</f>
        <v>0</v>
      </c>
      <c r="W54" s="99">
        <f>'Cage 19'!$Q$26</f>
        <v>0</v>
      </c>
      <c r="X54" s="99">
        <f>'Cage 20'!$Q$26</f>
        <v>0</v>
      </c>
      <c r="Y54" s="99">
        <f>'Cage 21'!$Q$26</f>
        <v>0</v>
      </c>
      <c r="Z54" s="99">
        <f>'Cage 22'!$Q$26</f>
        <v>0</v>
      </c>
      <c r="AA54" s="99">
        <f>'Cage 23'!$Q$26</f>
        <v>0</v>
      </c>
      <c r="AB54" s="99">
        <f>'Cage 24'!$Q$26</f>
        <v>0</v>
      </c>
      <c r="AC54" s="99">
        <f>'Cage 25'!$Q$26</f>
        <v>0</v>
      </c>
      <c r="AD54" s="99">
        <f>'Cage 26'!$Q$26</f>
        <v>0</v>
      </c>
      <c r="AE54" s="99">
        <f>'Cage 27'!$Q$26</f>
        <v>0</v>
      </c>
      <c r="AF54" s="99">
        <f>'Cage 28'!$Q$26</f>
        <v>0</v>
      </c>
      <c r="AG54" s="99">
        <f>'Cage 29'!$Q$26</f>
        <v>0</v>
      </c>
      <c r="AH54" s="99">
        <f>'Cage 30'!$Q$26</f>
        <v>0</v>
      </c>
      <c r="AI54" s="99">
        <f>'Cage 31'!$Q$26</f>
        <v>0</v>
      </c>
      <c r="AJ54" s="99">
        <f>'Cage 32'!$Q$26</f>
        <v>0</v>
      </c>
      <c r="AK54" s="99">
        <f>'Cage 33'!$Q$26</f>
        <v>0</v>
      </c>
      <c r="AL54" s="99">
        <f>'Cage 34'!$Q$26</f>
        <v>0</v>
      </c>
      <c r="AM54" s="99">
        <f>'Cage 35'!$Q$26</f>
        <v>0</v>
      </c>
      <c r="AN54" s="99">
        <f>'Cage 36'!$Q$26</f>
        <v>0</v>
      </c>
      <c r="AO54" s="99">
        <f>'Cage 37'!$Q$26</f>
        <v>0</v>
      </c>
      <c r="AP54" s="55">
        <f t="shared" si="79"/>
        <v>0</v>
      </c>
      <c r="AQ54" s="2"/>
    </row>
    <row r="55" spans="1:43" s="9" customFormat="1" ht="30" customHeight="1" thickBot="1" x14ac:dyDescent="0.4">
      <c r="C55" s="139" t="s">
        <v>32</v>
      </c>
      <c r="D55" s="36"/>
      <c r="E55" s="106">
        <f t="shared" ref="E55:H55" si="117">SUM(E51:E54)</f>
        <v>0</v>
      </c>
      <c r="F55" s="107">
        <f t="shared" ref="F55" si="118">SUM(F51:F54)</f>
        <v>0</v>
      </c>
      <c r="G55" s="107">
        <f t="shared" si="117"/>
        <v>0</v>
      </c>
      <c r="H55" s="107">
        <f t="shared" si="117"/>
        <v>0</v>
      </c>
      <c r="I55" s="107">
        <f t="shared" ref="I55:J55" si="119">SUM(I51:I54)</f>
        <v>0</v>
      </c>
      <c r="J55" s="107">
        <f t="shared" si="119"/>
        <v>0</v>
      </c>
      <c r="K55" s="107">
        <f t="shared" ref="K55:L55" si="120">SUM(K51:K54)</f>
        <v>0</v>
      </c>
      <c r="L55" s="107">
        <f t="shared" si="120"/>
        <v>0</v>
      </c>
      <c r="M55" s="107">
        <f t="shared" ref="M55:N55" si="121">SUM(M51:M54)</f>
        <v>0</v>
      </c>
      <c r="N55" s="107">
        <f t="shared" si="121"/>
        <v>0</v>
      </c>
      <c r="O55" s="107">
        <f t="shared" ref="O55:P55" si="122">SUM(O51:O54)</f>
        <v>0</v>
      </c>
      <c r="P55" s="107">
        <f t="shared" si="122"/>
        <v>0</v>
      </c>
      <c r="Q55" s="107">
        <f t="shared" ref="Q55:R55" si="123">SUM(Q51:Q54)</f>
        <v>0</v>
      </c>
      <c r="R55" s="107">
        <f t="shared" si="123"/>
        <v>0</v>
      </c>
      <c r="S55" s="107">
        <f t="shared" ref="S55:T55" si="124">SUM(S51:S54)</f>
        <v>0</v>
      </c>
      <c r="T55" s="107">
        <f t="shared" si="124"/>
        <v>0</v>
      </c>
      <c r="U55" s="107">
        <f t="shared" ref="U55:V55" si="125">SUM(U51:U54)</f>
        <v>0</v>
      </c>
      <c r="V55" s="107">
        <f t="shared" si="125"/>
        <v>0</v>
      </c>
      <c r="W55" s="107">
        <f t="shared" ref="W55:X55" si="126">SUM(W51:W54)</f>
        <v>0</v>
      </c>
      <c r="X55" s="107">
        <f t="shared" si="126"/>
        <v>0</v>
      </c>
      <c r="Y55" s="107">
        <f t="shared" ref="Y55:Z55" si="127">SUM(Y51:Y54)</f>
        <v>0</v>
      </c>
      <c r="Z55" s="107">
        <f t="shared" si="127"/>
        <v>0</v>
      </c>
      <c r="AA55" s="107">
        <f t="shared" ref="AA55:AB55" si="128">SUM(AA51:AA54)</f>
        <v>0</v>
      </c>
      <c r="AB55" s="107">
        <f t="shared" si="128"/>
        <v>0</v>
      </c>
      <c r="AC55" s="107">
        <f t="shared" ref="AC55:AD55" si="129">SUM(AC51:AC54)</f>
        <v>0</v>
      </c>
      <c r="AD55" s="107">
        <f t="shared" si="129"/>
        <v>0</v>
      </c>
      <c r="AE55" s="107">
        <f t="shared" ref="AE55:AF55" si="130">SUM(AE51:AE54)</f>
        <v>0</v>
      </c>
      <c r="AF55" s="107">
        <f t="shared" si="130"/>
        <v>0</v>
      </c>
      <c r="AG55" s="107">
        <f t="shared" ref="AG55:AH55" si="131">SUM(AG51:AG54)</f>
        <v>0</v>
      </c>
      <c r="AH55" s="107">
        <f t="shared" si="131"/>
        <v>0</v>
      </c>
      <c r="AI55" s="107">
        <f t="shared" ref="AI55:AJ55" si="132">SUM(AI51:AI54)</f>
        <v>0</v>
      </c>
      <c r="AJ55" s="107">
        <f t="shared" si="132"/>
        <v>0</v>
      </c>
      <c r="AK55" s="107">
        <f t="shared" ref="AK55" si="133">SUM(AK51:AK54)</f>
        <v>0</v>
      </c>
      <c r="AL55" s="107">
        <f t="shared" ref="AL55:AO55" si="134">SUM(AL51:AL54)</f>
        <v>0</v>
      </c>
      <c r="AM55" s="107">
        <f t="shared" si="134"/>
        <v>0</v>
      </c>
      <c r="AN55" s="107">
        <f t="shared" si="134"/>
        <v>0</v>
      </c>
      <c r="AO55" s="107">
        <f t="shared" si="134"/>
        <v>0</v>
      </c>
      <c r="AP55" s="60">
        <f t="shared" si="79"/>
        <v>0</v>
      </c>
    </row>
    <row r="56" spans="1:43" ht="22.2" customHeight="1" thickTop="1" thickBot="1" x14ac:dyDescent="0.45">
      <c r="C56" s="486" t="s">
        <v>23</v>
      </c>
      <c r="D56" s="487"/>
      <c r="E56" s="76">
        <v>1</v>
      </c>
      <c r="F56" s="73">
        <v>2</v>
      </c>
      <c r="G56" s="73">
        <v>3</v>
      </c>
      <c r="H56" s="73">
        <v>4</v>
      </c>
      <c r="I56" s="73">
        <v>5</v>
      </c>
      <c r="J56" s="73">
        <v>6</v>
      </c>
      <c r="K56" s="73">
        <v>7</v>
      </c>
      <c r="L56" s="73">
        <v>8</v>
      </c>
      <c r="M56" s="73">
        <v>9</v>
      </c>
      <c r="N56" s="73">
        <v>10</v>
      </c>
      <c r="O56" s="73">
        <v>11</v>
      </c>
      <c r="P56" s="73">
        <v>12</v>
      </c>
      <c r="Q56" s="73">
        <v>13</v>
      </c>
      <c r="R56" s="73">
        <v>14</v>
      </c>
      <c r="S56" s="74">
        <v>15</v>
      </c>
      <c r="T56" s="73">
        <v>16</v>
      </c>
      <c r="U56" s="73">
        <v>17</v>
      </c>
      <c r="V56" s="75">
        <v>18</v>
      </c>
      <c r="W56" s="73">
        <v>19</v>
      </c>
      <c r="X56" s="75">
        <v>20</v>
      </c>
      <c r="Y56" s="73">
        <v>21</v>
      </c>
      <c r="Z56" s="73">
        <v>22</v>
      </c>
      <c r="AA56" s="75">
        <v>23</v>
      </c>
      <c r="AB56" s="80">
        <v>24</v>
      </c>
      <c r="AC56" s="74">
        <v>25</v>
      </c>
      <c r="AD56" s="74">
        <v>26</v>
      </c>
      <c r="AE56" s="128">
        <v>27</v>
      </c>
      <c r="AF56" s="128">
        <v>28</v>
      </c>
      <c r="AG56" s="80">
        <v>29</v>
      </c>
      <c r="AH56" s="130">
        <v>30</v>
      </c>
      <c r="AI56" s="80">
        <v>31</v>
      </c>
      <c r="AJ56" s="80">
        <v>32</v>
      </c>
      <c r="AK56" s="80">
        <v>33</v>
      </c>
      <c r="AL56" s="80">
        <v>34</v>
      </c>
      <c r="AM56" s="80">
        <v>35</v>
      </c>
      <c r="AN56" s="80">
        <v>36</v>
      </c>
      <c r="AO56" s="129">
        <v>37</v>
      </c>
    </row>
    <row r="57" spans="1:43" ht="22.2" customHeight="1" x14ac:dyDescent="0.4">
      <c r="C57" s="137"/>
      <c r="D57" s="137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</row>
    <row r="58" spans="1:43" x14ac:dyDescent="0.3">
      <c r="C58" s="72" t="s">
        <v>38</v>
      </c>
    </row>
    <row r="59" spans="1:43" x14ac:dyDescent="0.3">
      <c r="A59" t="s">
        <v>39</v>
      </c>
      <c r="C59" s="72">
        <v>1</v>
      </c>
      <c r="D59" s="67">
        <f>IFERROR(AP18/AP5,0)</f>
        <v>0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53"/>
      <c r="AM59" s="153"/>
      <c r="AN59" s="1"/>
      <c r="AO59" s="1"/>
    </row>
    <row r="60" spans="1:43" x14ac:dyDescent="0.3">
      <c r="C60" s="72">
        <v>2</v>
      </c>
      <c r="D60" s="67">
        <f>IFERROR(AP19/AP6,0)</f>
        <v>0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53"/>
      <c r="AM60" s="153"/>
      <c r="AN60" s="1"/>
      <c r="AO60" s="1"/>
    </row>
    <row r="61" spans="1:43" x14ac:dyDescent="0.3">
      <c r="C61" s="72">
        <v>3</v>
      </c>
      <c r="D61" s="67">
        <f>IFERROR(AP20/AP7,0)</f>
        <v>0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53"/>
      <c r="AM61" s="153"/>
      <c r="AN61" s="1"/>
      <c r="AO61" s="1"/>
    </row>
    <row r="62" spans="1:43" ht="15" thickBot="1" x14ac:dyDescent="0.35">
      <c r="C62" s="72">
        <v>4</v>
      </c>
      <c r="D62" s="68">
        <f>IFERROR(AP21/AP8,0)</f>
        <v>0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53"/>
      <c r="AM62" s="153"/>
      <c r="AN62" s="1"/>
      <c r="AO62" s="1"/>
    </row>
    <row r="63" spans="1:43" ht="15.6" thickTop="1" thickBot="1" x14ac:dyDescent="0.35">
      <c r="C63" t="s">
        <v>32</v>
      </c>
      <c r="D63" s="69">
        <f>AVERAGE(D59:D62)</f>
        <v>0</v>
      </c>
    </row>
    <row r="64" spans="1:43" ht="15" thickTop="1" x14ac:dyDescent="0.3">
      <c r="N64" s="66"/>
    </row>
    <row r="66" spans="1:41" x14ac:dyDescent="0.3">
      <c r="C66" s="72" t="s">
        <v>38</v>
      </c>
    </row>
    <row r="67" spans="1:41" x14ac:dyDescent="0.3">
      <c r="A67" t="s">
        <v>40</v>
      </c>
      <c r="C67" s="72">
        <v>1</v>
      </c>
      <c r="D67" s="67">
        <f>IFERROR(AP27/AP5,0)</f>
        <v>0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53"/>
      <c r="AM67" s="153"/>
      <c r="AN67" s="1"/>
      <c r="AO67" s="1"/>
    </row>
    <row r="68" spans="1:41" x14ac:dyDescent="0.3">
      <c r="C68" s="72">
        <v>2</v>
      </c>
      <c r="D68" s="67">
        <f>IFERROR(AP28/AP6,0)</f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53"/>
      <c r="AM68" s="153"/>
      <c r="AN68" s="1"/>
      <c r="AO68" s="1"/>
    </row>
    <row r="69" spans="1:41" x14ac:dyDescent="0.3">
      <c r="C69" s="72">
        <v>3</v>
      </c>
      <c r="D69" s="67">
        <f>IFERROR(AP29/AP7,0)</f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53"/>
      <c r="AM69" s="153"/>
      <c r="AN69" s="1"/>
      <c r="AO69" s="1"/>
    </row>
    <row r="70" spans="1:41" ht="15" thickBot="1" x14ac:dyDescent="0.35">
      <c r="C70" s="72">
        <v>4</v>
      </c>
      <c r="D70" s="71">
        <f>IFERROR(AP30/AP8,0)</f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53"/>
      <c r="AM70" s="153"/>
      <c r="AN70" s="1"/>
      <c r="AO70" s="1"/>
    </row>
    <row r="71" spans="1:41" ht="15.6" thickTop="1" thickBot="1" x14ac:dyDescent="0.35">
      <c r="C71" t="s">
        <v>32</v>
      </c>
      <c r="D71" s="69">
        <f>AVERAGE(D67:D70)</f>
        <v>0</v>
      </c>
    </row>
    <row r="72" spans="1:41" ht="15" thickTop="1" x14ac:dyDescent="0.3"/>
    <row r="73" spans="1:41" x14ac:dyDescent="0.3">
      <c r="C73" s="72" t="s">
        <v>38</v>
      </c>
    </row>
    <row r="74" spans="1:41" x14ac:dyDescent="0.3">
      <c r="A74" t="s">
        <v>37</v>
      </c>
      <c r="C74" s="72">
        <v>1</v>
      </c>
      <c r="D74" s="67">
        <f ca="1">IFERROR(AP46/AP5,0)</f>
        <v>0</v>
      </c>
    </row>
    <row r="75" spans="1:41" x14ac:dyDescent="0.3">
      <c r="C75" s="72">
        <v>2</v>
      </c>
      <c r="D75" s="67">
        <f ca="1">IFERROR(AP47/AP6,0)</f>
        <v>0</v>
      </c>
    </row>
    <row r="76" spans="1:41" x14ac:dyDescent="0.3">
      <c r="C76" s="72">
        <v>3</v>
      </c>
      <c r="D76" s="67">
        <f ca="1">IFERROR(AP48/AP7,0)</f>
        <v>0</v>
      </c>
    </row>
    <row r="77" spans="1:41" ht="15" thickBot="1" x14ac:dyDescent="0.35">
      <c r="C77" s="72">
        <v>4</v>
      </c>
      <c r="D77" s="68">
        <f ca="1">IFERROR(AP49/AP8,0)</f>
        <v>0</v>
      </c>
    </row>
    <row r="78" spans="1:41" ht="15.6" thickTop="1" thickBot="1" x14ac:dyDescent="0.35">
      <c r="C78" t="s">
        <v>32</v>
      </c>
      <c r="D78" s="69">
        <f ca="1">AVERAGE(D74:D77)</f>
        <v>0</v>
      </c>
    </row>
    <row r="79" spans="1:41" ht="15" thickTop="1" x14ac:dyDescent="0.3"/>
    <row r="80" spans="1:41" x14ac:dyDescent="0.3">
      <c r="A80" t="s">
        <v>43</v>
      </c>
    </row>
    <row r="81" spans="1:4" x14ac:dyDescent="0.3">
      <c r="C81" s="72">
        <v>1</v>
      </c>
      <c r="D81" s="70">
        <f>IFERROR(AP32/AP27,0)</f>
        <v>0</v>
      </c>
    </row>
    <row r="82" spans="1:4" x14ac:dyDescent="0.3">
      <c r="C82" s="72">
        <v>2</v>
      </c>
      <c r="D82" s="70">
        <f>IFERROR(AP33/AP28,0)</f>
        <v>0</v>
      </c>
    </row>
    <row r="83" spans="1:4" x14ac:dyDescent="0.3">
      <c r="C83" s="72">
        <v>3</v>
      </c>
      <c r="D83" s="70">
        <f>IFERROR(AP34/AP29,0)</f>
        <v>0</v>
      </c>
    </row>
    <row r="84" spans="1:4" ht="15" thickBot="1" x14ac:dyDescent="0.35">
      <c r="C84" s="72">
        <v>4</v>
      </c>
      <c r="D84" s="70">
        <f>IFERROR(AP35/AP30,0)</f>
        <v>0</v>
      </c>
    </row>
    <row r="85" spans="1:4" ht="15.6" thickTop="1" thickBot="1" x14ac:dyDescent="0.35">
      <c r="C85" t="s">
        <v>32</v>
      </c>
      <c r="D85" s="69">
        <f>AVERAGE(D81:D84)</f>
        <v>0</v>
      </c>
    </row>
    <row r="86" spans="1:4" ht="15" thickTop="1" x14ac:dyDescent="0.3"/>
    <row r="87" spans="1:4" x14ac:dyDescent="0.3">
      <c r="A87" t="s">
        <v>41</v>
      </c>
    </row>
    <row r="88" spans="1:4" x14ac:dyDescent="0.3">
      <c r="C88" s="72">
        <v>1</v>
      </c>
      <c r="D88" s="70">
        <f>IFERROR(AP41/AP27,0)</f>
        <v>0</v>
      </c>
    </row>
    <row r="89" spans="1:4" x14ac:dyDescent="0.3">
      <c r="C89" s="72">
        <v>2</v>
      </c>
      <c r="D89" s="70">
        <f>IFERROR(AP42/AP28,0)</f>
        <v>0</v>
      </c>
    </row>
    <row r="90" spans="1:4" x14ac:dyDescent="0.3">
      <c r="C90" s="72">
        <v>3</v>
      </c>
      <c r="D90" s="70">
        <f>IFERROR(AP43/AP29,0)</f>
        <v>0</v>
      </c>
    </row>
    <row r="91" spans="1:4" ht="15" thickBot="1" x14ac:dyDescent="0.35">
      <c r="C91" s="72">
        <v>4</v>
      </c>
      <c r="D91" s="70">
        <f>IFERROR(AP44/AP30,0)</f>
        <v>0</v>
      </c>
    </row>
    <row r="92" spans="1:4" ht="15.6" thickTop="1" thickBot="1" x14ac:dyDescent="0.35">
      <c r="C92" t="s">
        <v>32</v>
      </c>
      <c r="D92" s="69">
        <f>AVERAGE(D88:D91)</f>
        <v>0</v>
      </c>
    </row>
    <row r="93" spans="1:4" ht="15" thickTop="1" x14ac:dyDescent="0.3"/>
    <row r="94" spans="1:4" x14ac:dyDescent="0.3">
      <c r="A94" t="s">
        <v>42</v>
      </c>
    </row>
    <row r="95" spans="1:4" x14ac:dyDescent="0.3">
      <c r="C95" s="72">
        <v>1</v>
      </c>
      <c r="D95" s="70">
        <f>IFERROR(AP51/AP27,0)</f>
        <v>0</v>
      </c>
    </row>
    <row r="96" spans="1:4" x14ac:dyDescent="0.3">
      <c r="C96" s="72">
        <v>2</v>
      </c>
      <c r="D96" s="70">
        <f>IFERROR(AP52/AP28,0)</f>
        <v>0</v>
      </c>
    </row>
    <row r="97" spans="3:4" x14ac:dyDescent="0.3">
      <c r="C97" s="72">
        <v>3</v>
      </c>
      <c r="D97" s="70">
        <f>IFERROR(AP53/AP29,0)</f>
        <v>0</v>
      </c>
    </row>
    <row r="98" spans="3:4" ht="15" thickBot="1" x14ac:dyDescent="0.35">
      <c r="C98" s="72">
        <v>4</v>
      </c>
      <c r="D98" s="70">
        <f>IFERROR(AP54/AP30,0)</f>
        <v>0</v>
      </c>
    </row>
    <row r="99" spans="3:4" ht="15.6" thickTop="1" thickBot="1" x14ac:dyDescent="0.35">
      <c r="C99" t="s">
        <v>32</v>
      </c>
      <c r="D99" s="69">
        <f>AVERAGE(D95:D98)</f>
        <v>0</v>
      </c>
    </row>
    <row r="100" spans="3:4" ht="15" thickTop="1" x14ac:dyDescent="0.3"/>
  </sheetData>
  <sheetProtection sheet="1" objects="1" scenarios="1"/>
  <mergeCells count="18">
    <mergeCell ref="C37:C40"/>
    <mergeCell ref="C10:C13"/>
    <mergeCell ref="C14:C17"/>
    <mergeCell ref="C23:C26"/>
    <mergeCell ref="C3:D3"/>
    <mergeCell ref="C1:AP1"/>
    <mergeCell ref="C56:D56"/>
    <mergeCell ref="C2:AP2"/>
    <mergeCell ref="C27:C30"/>
    <mergeCell ref="C32:C35"/>
    <mergeCell ref="C41:C44"/>
    <mergeCell ref="C51:C54"/>
    <mergeCell ref="C5:C8"/>
    <mergeCell ref="C18:C21"/>
    <mergeCell ref="AP10:AP17"/>
    <mergeCell ref="AP23:AP26"/>
    <mergeCell ref="AP37:AP40"/>
    <mergeCell ref="C46:C49"/>
  </mergeCells>
  <conditionalFormatting sqref="E10:E13">
    <cfRule type="timePeriod" dxfId="295" priority="1031" timePeriod="today">
      <formula>FLOOR(E10,1)=TODAY()</formula>
    </cfRule>
  </conditionalFormatting>
  <conditionalFormatting sqref="E14:E17">
    <cfRule type="timePeriod" dxfId="294" priority="1024" timePeriod="today">
      <formula>FLOOR(E14,1)=TODAY()</formula>
    </cfRule>
  </conditionalFormatting>
  <conditionalFormatting sqref="E23:E26">
    <cfRule type="timePeriod" dxfId="293" priority="1029" timePeriod="today">
      <formula>FLOOR(E23,1)=TODAY()</formula>
    </cfRule>
  </conditionalFormatting>
  <conditionalFormatting sqref="E37:E40">
    <cfRule type="timePeriod" dxfId="292" priority="1028" timePeriod="today">
      <formula>FLOOR(E37,1)=TODAY()</formula>
    </cfRule>
  </conditionalFormatting>
  <conditionalFormatting sqref="E10:E13">
    <cfRule type="cellIs" dxfId="291" priority="1032" operator="between">
      <formula>1</formula>
      <formula>TODAY()</formula>
    </cfRule>
  </conditionalFormatting>
  <conditionalFormatting sqref="E23:E26">
    <cfRule type="cellIs" dxfId="290" priority="1036" operator="between">
      <formula>1</formula>
      <formula>TODAY()</formula>
    </cfRule>
  </conditionalFormatting>
  <conditionalFormatting sqref="E37:E40">
    <cfRule type="cellIs" dxfId="289" priority="1035" operator="between">
      <formula>1</formula>
      <formula>TODAY()</formula>
    </cfRule>
  </conditionalFormatting>
  <conditionalFormatting sqref="E14:E17">
    <cfRule type="cellIs" dxfId="288" priority="1030" operator="between">
      <formula>1</formula>
      <formula>TODAY()</formula>
    </cfRule>
  </conditionalFormatting>
  <conditionalFormatting sqref="G10:G13">
    <cfRule type="timePeriod" dxfId="287" priority="755" timePeriod="today">
      <formula>FLOOR(G10,1)=TODAY()</formula>
    </cfRule>
  </conditionalFormatting>
  <conditionalFormatting sqref="G14:G17">
    <cfRule type="timePeriod" dxfId="286" priority="751" timePeriod="today">
      <formula>FLOOR(G14,1)=TODAY()</formula>
    </cfRule>
  </conditionalFormatting>
  <conditionalFormatting sqref="G23:G26">
    <cfRule type="timePeriod" dxfId="285" priority="753" timePeriod="today">
      <formula>FLOOR(G23,1)=TODAY()</formula>
    </cfRule>
  </conditionalFormatting>
  <conditionalFormatting sqref="G37:G40">
    <cfRule type="timePeriod" dxfId="284" priority="752" timePeriod="today">
      <formula>FLOOR(G37,1)=TODAY()</formula>
    </cfRule>
  </conditionalFormatting>
  <conditionalFormatting sqref="G10:G13">
    <cfRule type="cellIs" dxfId="283" priority="756" operator="between">
      <formula>1</formula>
      <formula>TODAY()</formula>
    </cfRule>
  </conditionalFormatting>
  <conditionalFormatting sqref="G23:G26">
    <cfRule type="cellIs" dxfId="282" priority="758" operator="between">
      <formula>1</formula>
      <formula>TODAY()</formula>
    </cfRule>
  </conditionalFormatting>
  <conditionalFormatting sqref="G37:G40">
    <cfRule type="cellIs" dxfId="281" priority="757" operator="between">
      <formula>1</formula>
      <formula>TODAY()</formula>
    </cfRule>
  </conditionalFormatting>
  <conditionalFormatting sqref="G14:G17">
    <cfRule type="cellIs" dxfId="280" priority="754" operator="between">
      <formula>1</formula>
      <formula>TODAY()</formula>
    </cfRule>
  </conditionalFormatting>
  <conditionalFormatting sqref="H10:H13">
    <cfRule type="timePeriod" dxfId="279" priority="747" timePeriod="today">
      <formula>FLOOR(H10,1)=TODAY()</formula>
    </cfRule>
  </conditionalFormatting>
  <conditionalFormatting sqref="H14:H17">
    <cfRule type="timePeriod" dxfId="278" priority="743" timePeriod="today">
      <formula>FLOOR(H14,1)=TODAY()</formula>
    </cfRule>
  </conditionalFormatting>
  <conditionalFormatting sqref="H23:H26">
    <cfRule type="timePeriod" dxfId="277" priority="745" timePeriod="today">
      <formula>FLOOR(H23,1)=TODAY()</formula>
    </cfRule>
  </conditionalFormatting>
  <conditionalFormatting sqref="H37:H40">
    <cfRule type="timePeriod" dxfId="276" priority="744" timePeriod="today">
      <formula>FLOOR(H37,1)=TODAY()</formula>
    </cfRule>
  </conditionalFormatting>
  <conditionalFormatting sqref="H10:H13">
    <cfRule type="cellIs" dxfId="275" priority="748" operator="between">
      <formula>1</formula>
      <formula>TODAY()</formula>
    </cfRule>
  </conditionalFormatting>
  <conditionalFormatting sqref="H23:H26">
    <cfRule type="cellIs" dxfId="274" priority="750" operator="between">
      <formula>1</formula>
      <formula>TODAY()</formula>
    </cfRule>
  </conditionalFormatting>
  <conditionalFormatting sqref="H37:H40">
    <cfRule type="cellIs" dxfId="273" priority="749" operator="between">
      <formula>1</formula>
      <formula>TODAY()</formula>
    </cfRule>
  </conditionalFormatting>
  <conditionalFormatting sqref="H14:H17">
    <cfRule type="cellIs" dxfId="272" priority="746" operator="between">
      <formula>1</formula>
      <formula>TODAY()</formula>
    </cfRule>
  </conditionalFormatting>
  <conditionalFormatting sqref="F10:F13">
    <cfRule type="timePeriod" dxfId="271" priority="295" timePeriod="today">
      <formula>FLOOR(F10,1)=TODAY()</formula>
    </cfRule>
  </conditionalFormatting>
  <conditionalFormatting sqref="F14:F17">
    <cfRule type="timePeriod" dxfId="270" priority="291" timePeriod="today">
      <formula>FLOOR(F14,1)=TODAY()</formula>
    </cfRule>
  </conditionalFormatting>
  <conditionalFormatting sqref="F23:F26">
    <cfRule type="timePeriod" dxfId="269" priority="293" timePeriod="today">
      <formula>FLOOR(F23,1)=TODAY()</formula>
    </cfRule>
  </conditionalFormatting>
  <conditionalFormatting sqref="F37:F40">
    <cfRule type="timePeriod" dxfId="268" priority="292" timePeriod="today">
      <formula>FLOOR(F37,1)=TODAY()</formula>
    </cfRule>
  </conditionalFormatting>
  <conditionalFormatting sqref="F10:F13">
    <cfRule type="cellIs" dxfId="267" priority="296" operator="between">
      <formula>1</formula>
      <formula>TODAY()</formula>
    </cfRule>
  </conditionalFormatting>
  <conditionalFormatting sqref="F23:F26">
    <cfRule type="cellIs" dxfId="266" priority="298" operator="between">
      <formula>1</formula>
      <formula>TODAY()</formula>
    </cfRule>
  </conditionalFormatting>
  <conditionalFormatting sqref="F37:F40">
    <cfRule type="cellIs" dxfId="265" priority="297" operator="between">
      <formula>1</formula>
      <formula>TODAY()</formula>
    </cfRule>
  </conditionalFormatting>
  <conditionalFormatting sqref="F14:F17">
    <cfRule type="cellIs" dxfId="264" priority="294" operator="between">
      <formula>1</formula>
      <formula>TODAY()</formula>
    </cfRule>
  </conditionalFormatting>
  <conditionalFormatting sqref="I10:I13">
    <cfRule type="timePeriod" dxfId="263" priority="287" timePeriod="today">
      <formula>FLOOR(I10,1)=TODAY()</formula>
    </cfRule>
  </conditionalFormatting>
  <conditionalFormatting sqref="I14:I17">
    <cfRule type="timePeriod" dxfId="262" priority="283" timePeriod="today">
      <formula>FLOOR(I14,1)=TODAY()</formula>
    </cfRule>
  </conditionalFormatting>
  <conditionalFormatting sqref="I23:I26">
    <cfRule type="timePeriod" dxfId="261" priority="285" timePeriod="today">
      <formula>FLOOR(I23,1)=TODAY()</formula>
    </cfRule>
  </conditionalFormatting>
  <conditionalFormatting sqref="I37:I40">
    <cfRule type="timePeriod" dxfId="260" priority="284" timePeriod="today">
      <formula>FLOOR(I37,1)=TODAY()</formula>
    </cfRule>
  </conditionalFormatting>
  <conditionalFormatting sqref="I10:I13">
    <cfRule type="cellIs" dxfId="259" priority="288" operator="between">
      <formula>1</formula>
      <formula>TODAY()</formula>
    </cfRule>
  </conditionalFormatting>
  <conditionalFormatting sqref="I23:I26">
    <cfRule type="cellIs" dxfId="258" priority="290" operator="between">
      <formula>1</formula>
      <formula>TODAY()</formula>
    </cfRule>
  </conditionalFormatting>
  <conditionalFormatting sqref="I37:I40">
    <cfRule type="cellIs" dxfId="257" priority="289" operator="between">
      <formula>1</formula>
      <formula>TODAY()</formula>
    </cfRule>
  </conditionalFormatting>
  <conditionalFormatting sqref="I14:I17">
    <cfRule type="cellIs" dxfId="256" priority="286" operator="between">
      <formula>1</formula>
      <formula>TODAY()</formula>
    </cfRule>
  </conditionalFormatting>
  <conditionalFormatting sqref="J10:J13">
    <cfRule type="timePeriod" dxfId="255" priority="279" timePeriod="today">
      <formula>FLOOR(J10,1)=TODAY()</formula>
    </cfRule>
  </conditionalFormatting>
  <conditionalFormatting sqref="J14:J17">
    <cfRule type="timePeriod" dxfId="254" priority="275" timePeriod="today">
      <formula>FLOOR(J14,1)=TODAY()</formula>
    </cfRule>
  </conditionalFormatting>
  <conditionalFormatting sqref="J23:J26">
    <cfRule type="timePeriod" dxfId="253" priority="277" timePeriod="today">
      <formula>FLOOR(J23,1)=TODAY()</formula>
    </cfRule>
  </conditionalFormatting>
  <conditionalFormatting sqref="J37:J40">
    <cfRule type="timePeriod" dxfId="252" priority="276" timePeriod="today">
      <formula>FLOOR(J37,1)=TODAY()</formula>
    </cfRule>
  </conditionalFormatting>
  <conditionalFormatting sqref="J10:J13">
    <cfRule type="cellIs" dxfId="251" priority="280" operator="between">
      <formula>1</formula>
      <formula>TODAY()</formula>
    </cfRule>
  </conditionalFormatting>
  <conditionalFormatting sqref="J23:J26">
    <cfRule type="cellIs" dxfId="250" priority="282" operator="between">
      <formula>1</formula>
      <formula>TODAY()</formula>
    </cfRule>
  </conditionalFormatting>
  <conditionalFormatting sqref="J37:J40">
    <cfRule type="cellIs" dxfId="249" priority="281" operator="between">
      <formula>1</formula>
      <formula>TODAY()</formula>
    </cfRule>
  </conditionalFormatting>
  <conditionalFormatting sqref="J14:J17">
    <cfRule type="cellIs" dxfId="248" priority="278" operator="between">
      <formula>1</formula>
      <formula>TODAY()</formula>
    </cfRule>
  </conditionalFormatting>
  <conditionalFormatting sqref="K10:K13">
    <cfRule type="timePeriod" dxfId="247" priority="271" timePeriod="today">
      <formula>FLOOR(K10,1)=TODAY()</formula>
    </cfRule>
  </conditionalFormatting>
  <conditionalFormatting sqref="K14:K17">
    <cfRule type="timePeriod" dxfId="246" priority="267" timePeriod="today">
      <formula>FLOOR(K14,1)=TODAY()</formula>
    </cfRule>
  </conditionalFormatting>
  <conditionalFormatting sqref="K23:K26">
    <cfRule type="timePeriod" dxfId="245" priority="269" timePeriod="today">
      <formula>FLOOR(K23,1)=TODAY()</formula>
    </cfRule>
  </conditionalFormatting>
  <conditionalFormatting sqref="K37:K40">
    <cfRule type="timePeriod" dxfId="244" priority="268" timePeriod="today">
      <formula>FLOOR(K37,1)=TODAY()</formula>
    </cfRule>
  </conditionalFormatting>
  <conditionalFormatting sqref="K10:K13">
    <cfRule type="cellIs" dxfId="243" priority="272" operator="between">
      <formula>1</formula>
      <formula>TODAY()</formula>
    </cfRule>
  </conditionalFormatting>
  <conditionalFormatting sqref="K23:K26">
    <cfRule type="cellIs" dxfId="242" priority="274" operator="between">
      <formula>1</formula>
      <formula>TODAY()</formula>
    </cfRule>
  </conditionalFormatting>
  <conditionalFormatting sqref="K37:K40">
    <cfRule type="cellIs" dxfId="241" priority="273" operator="between">
      <formula>1</formula>
      <formula>TODAY()</formula>
    </cfRule>
  </conditionalFormatting>
  <conditionalFormatting sqref="K14:K17">
    <cfRule type="cellIs" dxfId="240" priority="270" operator="between">
      <formula>1</formula>
      <formula>TODAY()</formula>
    </cfRule>
  </conditionalFormatting>
  <conditionalFormatting sqref="L10:L13">
    <cfRule type="timePeriod" dxfId="239" priority="263" timePeriod="today">
      <formula>FLOOR(L10,1)=TODAY()</formula>
    </cfRule>
  </conditionalFormatting>
  <conditionalFormatting sqref="L14:L17">
    <cfRule type="timePeriod" dxfId="238" priority="259" timePeriod="today">
      <formula>FLOOR(L14,1)=TODAY()</formula>
    </cfRule>
  </conditionalFormatting>
  <conditionalFormatting sqref="L23:L26">
    <cfRule type="timePeriod" dxfId="237" priority="261" timePeriod="today">
      <formula>FLOOR(L23,1)=TODAY()</formula>
    </cfRule>
  </conditionalFormatting>
  <conditionalFormatting sqref="L37:L40">
    <cfRule type="timePeriod" dxfId="236" priority="260" timePeriod="today">
      <formula>FLOOR(L37,1)=TODAY()</formula>
    </cfRule>
  </conditionalFormatting>
  <conditionalFormatting sqref="L10:L13">
    <cfRule type="cellIs" dxfId="235" priority="264" operator="between">
      <formula>1</formula>
      <formula>TODAY()</formula>
    </cfRule>
  </conditionalFormatting>
  <conditionalFormatting sqref="L23:L26">
    <cfRule type="cellIs" dxfId="234" priority="266" operator="between">
      <formula>1</formula>
      <formula>TODAY()</formula>
    </cfRule>
  </conditionalFormatting>
  <conditionalFormatting sqref="L37:L40">
    <cfRule type="cellIs" dxfId="233" priority="265" operator="between">
      <formula>1</formula>
      <formula>TODAY()</formula>
    </cfRule>
  </conditionalFormatting>
  <conditionalFormatting sqref="L14:L17">
    <cfRule type="cellIs" dxfId="232" priority="262" operator="between">
      <formula>1</formula>
      <formula>TODAY()</formula>
    </cfRule>
  </conditionalFormatting>
  <conditionalFormatting sqref="M10:M13">
    <cfRule type="timePeriod" dxfId="231" priority="255" timePeriod="today">
      <formula>FLOOR(M10,1)=TODAY()</formula>
    </cfRule>
  </conditionalFormatting>
  <conditionalFormatting sqref="M14:M17">
    <cfRule type="timePeriod" dxfId="230" priority="251" timePeriod="today">
      <formula>FLOOR(M14,1)=TODAY()</formula>
    </cfRule>
  </conditionalFormatting>
  <conditionalFormatting sqref="M23:M26">
    <cfRule type="timePeriod" dxfId="229" priority="253" timePeriod="today">
      <formula>FLOOR(M23,1)=TODAY()</formula>
    </cfRule>
  </conditionalFormatting>
  <conditionalFormatting sqref="M37:M40">
    <cfRule type="timePeriod" dxfId="228" priority="252" timePeriod="today">
      <formula>FLOOR(M37,1)=TODAY()</formula>
    </cfRule>
  </conditionalFormatting>
  <conditionalFormatting sqref="M10:M13">
    <cfRule type="cellIs" dxfId="227" priority="256" operator="between">
      <formula>1</formula>
      <formula>TODAY()</formula>
    </cfRule>
  </conditionalFormatting>
  <conditionalFormatting sqref="M23:M26">
    <cfRule type="cellIs" dxfId="226" priority="258" operator="between">
      <formula>1</formula>
      <formula>TODAY()</formula>
    </cfRule>
  </conditionalFormatting>
  <conditionalFormatting sqref="M37:M40">
    <cfRule type="cellIs" dxfId="225" priority="257" operator="between">
      <formula>1</formula>
      <formula>TODAY()</formula>
    </cfRule>
  </conditionalFormatting>
  <conditionalFormatting sqref="M14:M17">
    <cfRule type="cellIs" dxfId="224" priority="254" operator="between">
      <formula>1</formula>
      <formula>TODAY()</formula>
    </cfRule>
  </conditionalFormatting>
  <conditionalFormatting sqref="N10:N13">
    <cfRule type="timePeriod" dxfId="223" priority="247" timePeriod="today">
      <formula>FLOOR(N10,1)=TODAY()</formula>
    </cfRule>
  </conditionalFormatting>
  <conditionalFormatting sqref="N14:N17">
    <cfRule type="timePeriod" dxfId="222" priority="243" timePeriod="today">
      <formula>FLOOR(N14,1)=TODAY()</formula>
    </cfRule>
  </conditionalFormatting>
  <conditionalFormatting sqref="N23:N26">
    <cfRule type="timePeriod" dxfId="221" priority="245" timePeriod="today">
      <formula>FLOOR(N23,1)=TODAY()</formula>
    </cfRule>
  </conditionalFormatting>
  <conditionalFormatting sqref="N37:N40">
    <cfRule type="timePeriod" dxfId="220" priority="244" timePeriod="today">
      <formula>FLOOR(N37,1)=TODAY()</formula>
    </cfRule>
  </conditionalFormatting>
  <conditionalFormatting sqref="N10:N13">
    <cfRule type="cellIs" dxfId="219" priority="248" operator="between">
      <formula>1</formula>
      <formula>TODAY()</formula>
    </cfRule>
  </conditionalFormatting>
  <conditionalFormatting sqref="N23:N26">
    <cfRule type="cellIs" dxfId="218" priority="250" operator="between">
      <formula>1</formula>
      <formula>TODAY()</formula>
    </cfRule>
  </conditionalFormatting>
  <conditionalFormatting sqref="N37:N40">
    <cfRule type="cellIs" dxfId="217" priority="249" operator="between">
      <formula>1</formula>
      <formula>TODAY()</formula>
    </cfRule>
  </conditionalFormatting>
  <conditionalFormatting sqref="N14:N17">
    <cfRule type="cellIs" dxfId="216" priority="246" operator="between">
      <formula>1</formula>
      <formula>TODAY()</formula>
    </cfRule>
  </conditionalFormatting>
  <conditionalFormatting sqref="O10:O13">
    <cfRule type="timePeriod" dxfId="215" priority="239" timePeriod="today">
      <formula>FLOOR(O10,1)=TODAY()</formula>
    </cfRule>
  </conditionalFormatting>
  <conditionalFormatting sqref="O14:O17">
    <cfRule type="timePeriod" dxfId="214" priority="235" timePeriod="today">
      <formula>FLOOR(O14,1)=TODAY()</formula>
    </cfRule>
  </conditionalFormatting>
  <conditionalFormatting sqref="O23:O26">
    <cfRule type="timePeriod" dxfId="213" priority="237" timePeriod="today">
      <formula>FLOOR(O23,1)=TODAY()</formula>
    </cfRule>
  </conditionalFormatting>
  <conditionalFormatting sqref="O37:O40">
    <cfRule type="timePeriod" dxfId="212" priority="236" timePeriod="today">
      <formula>FLOOR(O37,1)=TODAY()</formula>
    </cfRule>
  </conditionalFormatting>
  <conditionalFormatting sqref="O10:O13">
    <cfRule type="cellIs" dxfId="211" priority="240" operator="between">
      <formula>1</formula>
      <formula>TODAY()</formula>
    </cfRule>
  </conditionalFormatting>
  <conditionalFormatting sqref="O23:O26">
    <cfRule type="cellIs" dxfId="210" priority="242" operator="between">
      <formula>1</formula>
      <formula>TODAY()</formula>
    </cfRule>
  </conditionalFormatting>
  <conditionalFormatting sqref="O37:O40">
    <cfRule type="cellIs" dxfId="209" priority="241" operator="between">
      <formula>1</formula>
      <formula>TODAY()</formula>
    </cfRule>
  </conditionalFormatting>
  <conditionalFormatting sqref="O14:O17">
    <cfRule type="cellIs" dxfId="208" priority="238" operator="between">
      <formula>1</formula>
      <formula>TODAY()</formula>
    </cfRule>
  </conditionalFormatting>
  <conditionalFormatting sqref="P10:P13">
    <cfRule type="timePeriod" dxfId="207" priority="231" timePeriod="today">
      <formula>FLOOR(P10,1)=TODAY()</formula>
    </cfRule>
  </conditionalFormatting>
  <conditionalFormatting sqref="P14:P17">
    <cfRule type="timePeriod" dxfId="206" priority="227" timePeriod="today">
      <formula>FLOOR(P14,1)=TODAY()</formula>
    </cfRule>
  </conditionalFormatting>
  <conditionalFormatting sqref="P23:P26">
    <cfRule type="timePeriod" dxfId="205" priority="229" timePeriod="today">
      <formula>FLOOR(P23,1)=TODAY()</formula>
    </cfRule>
  </conditionalFormatting>
  <conditionalFormatting sqref="P37:P40">
    <cfRule type="timePeriod" dxfId="204" priority="228" timePeriod="today">
      <formula>FLOOR(P37,1)=TODAY()</formula>
    </cfRule>
  </conditionalFormatting>
  <conditionalFormatting sqref="P10:P13">
    <cfRule type="cellIs" dxfId="203" priority="232" operator="between">
      <formula>1</formula>
      <formula>TODAY()</formula>
    </cfRule>
  </conditionalFormatting>
  <conditionalFormatting sqref="P23:P26">
    <cfRule type="cellIs" dxfId="202" priority="234" operator="between">
      <formula>1</formula>
      <formula>TODAY()</formula>
    </cfRule>
  </conditionalFormatting>
  <conditionalFormatting sqref="P37:P40">
    <cfRule type="cellIs" dxfId="201" priority="233" operator="between">
      <formula>1</formula>
      <formula>TODAY()</formula>
    </cfRule>
  </conditionalFormatting>
  <conditionalFormatting sqref="P14:P17">
    <cfRule type="cellIs" dxfId="200" priority="230" operator="between">
      <formula>1</formula>
      <formula>TODAY()</formula>
    </cfRule>
  </conditionalFormatting>
  <conditionalFormatting sqref="Q10:Q13">
    <cfRule type="timePeriod" dxfId="199" priority="223" timePeriod="today">
      <formula>FLOOR(Q10,1)=TODAY()</formula>
    </cfRule>
  </conditionalFormatting>
  <conditionalFormatting sqref="Q14:Q17">
    <cfRule type="timePeriod" dxfId="198" priority="219" timePeriod="today">
      <formula>FLOOR(Q14,1)=TODAY()</formula>
    </cfRule>
  </conditionalFormatting>
  <conditionalFormatting sqref="Q23:Q26">
    <cfRule type="timePeriod" dxfId="197" priority="221" timePeriod="today">
      <formula>FLOOR(Q23,1)=TODAY()</formula>
    </cfRule>
  </conditionalFormatting>
  <conditionalFormatting sqref="Q37:Q40">
    <cfRule type="timePeriod" dxfId="196" priority="220" timePeriod="today">
      <formula>FLOOR(Q37,1)=TODAY()</formula>
    </cfRule>
  </conditionalFormatting>
  <conditionalFormatting sqref="Q10:Q13">
    <cfRule type="cellIs" dxfId="195" priority="224" operator="between">
      <formula>1</formula>
      <formula>TODAY()</formula>
    </cfRule>
  </conditionalFormatting>
  <conditionalFormatting sqref="Q23:Q26">
    <cfRule type="cellIs" dxfId="194" priority="226" operator="between">
      <formula>1</formula>
      <formula>TODAY()</formula>
    </cfRule>
  </conditionalFormatting>
  <conditionalFormatting sqref="Q37:Q40">
    <cfRule type="cellIs" dxfId="193" priority="225" operator="between">
      <formula>1</formula>
      <formula>TODAY()</formula>
    </cfRule>
  </conditionalFormatting>
  <conditionalFormatting sqref="Q14:Q17">
    <cfRule type="cellIs" dxfId="192" priority="222" operator="between">
      <formula>1</formula>
      <formula>TODAY()</formula>
    </cfRule>
  </conditionalFormatting>
  <conditionalFormatting sqref="R10:R13">
    <cfRule type="timePeriod" dxfId="191" priority="215" timePeriod="today">
      <formula>FLOOR(R10,1)=TODAY()</formula>
    </cfRule>
  </conditionalFormatting>
  <conditionalFormatting sqref="R14:R17">
    <cfRule type="timePeriod" dxfId="190" priority="211" timePeriod="today">
      <formula>FLOOR(R14,1)=TODAY()</formula>
    </cfRule>
  </conditionalFormatting>
  <conditionalFormatting sqref="R23:R26">
    <cfRule type="timePeriod" dxfId="189" priority="213" timePeriod="today">
      <formula>FLOOR(R23,1)=TODAY()</formula>
    </cfRule>
  </conditionalFormatting>
  <conditionalFormatting sqref="R37:R40">
    <cfRule type="timePeriod" dxfId="188" priority="212" timePeriod="today">
      <formula>FLOOR(R37,1)=TODAY()</formula>
    </cfRule>
  </conditionalFormatting>
  <conditionalFormatting sqref="R10:R13">
    <cfRule type="cellIs" dxfId="187" priority="216" operator="between">
      <formula>1</formula>
      <formula>TODAY()</formula>
    </cfRule>
  </conditionalFormatting>
  <conditionalFormatting sqref="R23:R26">
    <cfRule type="cellIs" dxfId="186" priority="218" operator="between">
      <formula>1</formula>
      <formula>TODAY()</formula>
    </cfRule>
  </conditionalFormatting>
  <conditionalFormatting sqref="R37:R40">
    <cfRule type="cellIs" dxfId="185" priority="217" operator="between">
      <formula>1</formula>
      <formula>TODAY()</formula>
    </cfRule>
  </conditionalFormatting>
  <conditionalFormatting sqref="R14:R17">
    <cfRule type="cellIs" dxfId="184" priority="214" operator="between">
      <formula>1</formula>
      <formula>TODAY()</formula>
    </cfRule>
  </conditionalFormatting>
  <conditionalFormatting sqref="S10:S13">
    <cfRule type="timePeriod" dxfId="183" priority="207" timePeriod="today">
      <formula>FLOOR(S10,1)=TODAY()</formula>
    </cfRule>
  </conditionalFormatting>
  <conditionalFormatting sqref="S14:S17">
    <cfRule type="timePeriod" dxfId="182" priority="203" timePeriod="today">
      <formula>FLOOR(S14,1)=TODAY()</formula>
    </cfRule>
  </conditionalFormatting>
  <conditionalFormatting sqref="S23:S26">
    <cfRule type="timePeriod" dxfId="181" priority="205" timePeriod="today">
      <formula>FLOOR(S23,1)=TODAY()</formula>
    </cfRule>
  </conditionalFormatting>
  <conditionalFormatting sqref="S37:S40">
    <cfRule type="timePeriod" dxfId="180" priority="204" timePeriod="today">
      <formula>FLOOR(S37,1)=TODAY()</formula>
    </cfRule>
  </conditionalFormatting>
  <conditionalFormatting sqref="S10:S13">
    <cfRule type="cellIs" dxfId="179" priority="208" operator="between">
      <formula>1</formula>
      <formula>TODAY()</formula>
    </cfRule>
  </conditionalFormatting>
  <conditionalFormatting sqref="S23:S26">
    <cfRule type="cellIs" dxfId="178" priority="210" operator="between">
      <formula>1</formula>
      <formula>TODAY()</formula>
    </cfRule>
  </conditionalFormatting>
  <conditionalFormatting sqref="S37:S40">
    <cfRule type="cellIs" dxfId="177" priority="209" operator="between">
      <formula>1</formula>
      <formula>TODAY()</formula>
    </cfRule>
  </conditionalFormatting>
  <conditionalFormatting sqref="S14:S17">
    <cfRule type="cellIs" dxfId="176" priority="206" operator="between">
      <formula>1</formula>
      <formula>TODAY()</formula>
    </cfRule>
  </conditionalFormatting>
  <conditionalFormatting sqref="T10:T13">
    <cfRule type="timePeriod" dxfId="175" priority="199" timePeriod="today">
      <formula>FLOOR(T10,1)=TODAY()</formula>
    </cfRule>
  </conditionalFormatting>
  <conditionalFormatting sqref="T14:T17">
    <cfRule type="timePeriod" dxfId="174" priority="195" timePeriod="today">
      <formula>FLOOR(T14,1)=TODAY()</formula>
    </cfRule>
  </conditionalFormatting>
  <conditionalFormatting sqref="T23:T26">
    <cfRule type="timePeriod" dxfId="173" priority="197" timePeriod="today">
      <formula>FLOOR(T23,1)=TODAY()</formula>
    </cfRule>
  </conditionalFormatting>
  <conditionalFormatting sqref="T37:T40">
    <cfRule type="timePeriod" dxfId="172" priority="196" timePeriod="today">
      <formula>FLOOR(T37,1)=TODAY()</formula>
    </cfRule>
  </conditionalFormatting>
  <conditionalFormatting sqref="T10:T13">
    <cfRule type="cellIs" dxfId="171" priority="200" operator="between">
      <formula>1</formula>
      <formula>TODAY()</formula>
    </cfRule>
  </conditionalFormatting>
  <conditionalFormatting sqref="T23:T26">
    <cfRule type="cellIs" dxfId="170" priority="202" operator="between">
      <formula>1</formula>
      <formula>TODAY()</formula>
    </cfRule>
  </conditionalFormatting>
  <conditionalFormatting sqref="T37:T40">
    <cfRule type="cellIs" dxfId="169" priority="201" operator="between">
      <formula>1</formula>
      <formula>TODAY()</formula>
    </cfRule>
  </conditionalFormatting>
  <conditionalFormatting sqref="T14:T17">
    <cfRule type="cellIs" dxfId="168" priority="198" operator="between">
      <formula>1</formula>
      <formula>TODAY()</formula>
    </cfRule>
  </conditionalFormatting>
  <conditionalFormatting sqref="U10:U13">
    <cfRule type="timePeriod" dxfId="167" priority="191" timePeriod="today">
      <formula>FLOOR(U10,1)=TODAY()</formula>
    </cfRule>
  </conditionalFormatting>
  <conditionalFormatting sqref="U14:U17">
    <cfRule type="timePeriod" dxfId="166" priority="187" timePeriod="today">
      <formula>FLOOR(U14,1)=TODAY()</formula>
    </cfRule>
  </conditionalFormatting>
  <conditionalFormatting sqref="U23:U26">
    <cfRule type="timePeriod" dxfId="165" priority="189" timePeriod="today">
      <formula>FLOOR(U23,1)=TODAY()</formula>
    </cfRule>
  </conditionalFormatting>
  <conditionalFormatting sqref="U37:U40">
    <cfRule type="timePeriod" dxfId="164" priority="188" timePeriod="today">
      <formula>FLOOR(U37,1)=TODAY()</formula>
    </cfRule>
  </conditionalFormatting>
  <conditionalFormatting sqref="U10:U13">
    <cfRule type="cellIs" dxfId="163" priority="192" operator="between">
      <formula>1</formula>
      <formula>TODAY()</formula>
    </cfRule>
  </conditionalFormatting>
  <conditionalFormatting sqref="U23:U26">
    <cfRule type="cellIs" dxfId="162" priority="194" operator="between">
      <formula>1</formula>
      <formula>TODAY()</formula>
    </cfRule>
  </conditionalFormatting>
  <conditionalFormatting sqref="U37:U40">
    <cfRule type="cellIs" dxfId="161" priority="193" operator="between">
      <formula>1</formula>
      <formula>TODAY()</formula>
    </cfRule>
  </conditionalFormatting>
  <conditionalFormatting sqref="U14:U17">
    <cfRule type="cellIs" dxfId="160" priority="190" operator="between">
      <formula>1</formula>
      <formula>TODAY()</formula>
    </cfRule>
  </conditionalFormatting>
  <conditionalFormatting sqref="V10:V13">
    <cfRule type="timePeriod" dxfId="159" priority="183" timePeriod="today">
      <formula>FLOOR(V10,1)=TODAY()</formula>
    </cfRule>
  </conditionalFormatting>
  <conditionalFormatting sqref="V14:V17">
    <cfRule type="timePeriod" dxfId="158" priority="179" timePeriod="today">
      <formula>FLOOR(V14,1)=TODAY()</formula>
    </cfRule>
  </conditionalFormatting>
  <conditionalFormatting sqref="V23:V26">
    <cfRule type="timePeriod" dxfId="157" priority="181" timePeriod="today">
      <formula>FLOOR(V23,1)=TODAY()</formula>
    </cfRule>
  </conditionalFormatting>
  <conditionalFormatting sqref="V37:V40">
    <cfRule type="timePeriod" dxfId="156" priority="180" timePeriod="today">
      <formula>FLOOR(V37,1)=TODAY()</formula>
    </cfRule>
  </conditionalFormatting>
  <conditionalFormatting sqref="V10:V13">
    <cfRule type="cellIs" dxfId="155" priority="184" operator="between">
      <formula>1</formula>
      <formula>TODAY()</formula>
    </cfRule>
  </conditionalFormatting>
  <conditionalFormatting sqref="V23:V26">
    <cfRule type="cellIs" dxfId="154" priority="186" operator="between">
      <formula>1</formula>
      <formula>TODAY()</formula>
    </cfRule>
  </conditionalFormatting>
  <conditionalFormatting sqref="V37:V40">
    <cfRule type="cellIs" dxfId="153" priority="185" operator="between">
      <formula>1</formula>
      <formula>TODAY()</formula>
    </cfRule>
  </conditionalFormatting>
  <conditionalFormatting sqref="V14:V17">
    <cfRule type="cellIs" dxfId="152" priority="182" operator="between">
      <formula>1</formula>
      <formula>TODAY()</formula>
    </cfRule>
  </conditionalFormatting>
  <conditionalFormatting sqref="W10:W13">
    <cfRule type="timePeriod" dxfId="151" priority="175" timePeriod="today">
      <formula>FLOOR(W10,1)=TODAY()</formula>
    </cfRule>
  </conditionalFormatting>
  <conditionalFormatting sqref="W14:W17">
    <cfRule type="timePeriod" dxfId="150" priority="171" timePeriod="today">
      <formula>FLOOR(W14,1)=TODAY()</formula>
    </cfRule>
  </conditionalFormatting>
  <conditionalFormatting sqref="W23:W26">
    <cfRule type="timePeriod" dxfId="149" priority="173" timePeriod="today">
      <formula>FLOOR(W23,1)=TODAY()</formula>
    </cfRule>
  </conditionalFormatting>
  <conditionalFormatting sqref="W37:W40">
    <cfRule type="timePeriod" dxfId="148" priority="172" timePeriod="today">
      <formula>FLOOR(W37,1)=TODAY()</formula>
    </cfRule>
  </conditionalFormatting>
  <conditionalFormatting sqref="W10:W13">
    <cfRule type="cellIs" dxfId="147" priority="176" operator="between">
      <formula>1</formula>
      <formula>TODAY()</formula>
    </cfRule>
  </conditionalFormatting>
  <conditionalFormatting sqref="W23:W26">
    <cfRule type="cellIs" dxfId="146" priority="178" operator="between">
      <formula>1</formula>
      <formula>TODAY()</formula>
    </cfRule>
  </conditionalFormatting>
  <conditionalFormatting sqref="W37:W40">
    <cfRule type="cellIs" dxfId="145" priority="177" operator="between">
      <formula>1</formula>
      <formula>TODAY()</formula>
    </cfRule>
  </conditionalFormatting>
  <conditionalFormatting sqref="W14:W17">
    <cfRule type="cellIs" dxfId="144" priority="174" operator="between">
      <formula>1</formula>
      <formula>TODAY()</formula>
    </cfRule>
  </conditionalFormatting>
  <conditionalFormatting sqref="X10:X13">
    <cfRule type="timePeriod" dxfId="143" priority="167" timePeriod="today">
      <formula>FLOOR(X10,1)=TODAY()</formula>
    </cfRule>
  </conditionalFormatting>
  <conditionalFormatting sqref="X14:X17">
    <cfRule type="timePeriod" dxfId="142" priority="163" timePeriod="today">
      <formula>FLOOR(X14,1)=TODAY()</formula>
    </cfRule>
  </conditionalFormatting>
  <conditionalFormatting sqref="X23:X26">
    <cfRule type="timePeriod" dxfId="141" priority="165" timePeriod="today">
      <formula>FLOOR(X23,1)=TODAY()</formula>
    </cfRule>
  </conditionalFormatting>
  <conditionalFormatting sqref="X37:X40">
    <cfRule type="timePeriod" dxfId="140" priority="164" timePeriod="today">
      <formula>FLOOR(X37,1)=TODAY()</formula>
    </cfRule>
  </conditionalFormatting>
  <conditionalFormatting sqref="X10:X13">
    <cfRule type="cellIs" dxfId="139" priority="168" operator="between">
      <formula>1</formula>
      <formula>TODAY()</formula>
    </cfRule>
  </conditionalFormatting>
  <conditionalFormatting sqref="X23:X26">
    <cfRule type="cellIs" dxfId="138" priority="170" operator="between">
      <formula>1</formula>
      <formula>TODAY()</formula>
    </cfRule>
  </conditionalFormatting>
  <conditionalFormatting sqref="X37:X40">
    <cfRule type="cellIs" dxfId="137" priority="169" operator="between">
      <formula>1</formula>
      <formula>TODAY()</formula>
    </cfRule>
  </conditionalFormatting>
  <conditionalFormatting sqref="X14:X17">
    <cfRule type="cellIs" dxfId="136" priority="166" operator="between">
      <formula>1</formula>
      <formula>TODAY()</formula>
    </cfRule>
  </conditionalFormatting>
  <conditionalFormatting sqref="Y10:Y13">
    <cfRule type="timePeriod" dxfId="135" priority="159" timePeriod="today">
      <formula>FLOOR(Y10,1)=TODAY()</formula>
    </cfRule>
  </conditionalFormatting>
  <conditionalFormatting sqref="Y14:Y17">
    <cfRule type="timePeriod" dxfId="134" priority="155" timePeriod="today">
      <formula>FLOOR(Y14,1)=TODAY()</formula>
    </cfRule>
  </conditionalFormatting>
  <conditionalFormatting sqref="Y23:Y26">
    <cfRule type="timePeriod" dxfId="133" priority="157" timePeriod="today">
      <formula>FLOOR(Y23,1)=TODAY()</formula>
    </cfRule>
  </conditionalFormatting>
  <conditionalFormatting sqref="Y37:Y40">
    <cfRule type="timePeriod" dxfId="132" priority="156" timePeriod="today">
      <formula>FLOOR(Y37,1)=TODAY()</formula>
    </cfRule>
  </conditionalFormatting>
  <conditionalFormatting sqref="Y10:Y13">
    <cfRule type="cellIs" dxfId="131" priority="160" operator="between">
      <formula>1</formula>
      <formula>TODAY()</formula>
    </cfRule>
  </conditionalFormatting>
  <conditionalFormatting sqref="Y23:Y26">
    <cfRule type="cellIs" dxfId="130" priority="162" operator="between">
      <formula>1</formula>
      <formula>TODAY()</formula>
    </cfRule>
  </conditionalFormatting>
  <conditionalFormatting sqref="Y37:Y40">
    <cfRule type="cellIs" dxfId="129" priority="161" operator="between">
      <formula>1</formula>
      <formula>TODAY()</formula>
    </cfRule>
  </conditionalFormatting>
  <conditionalFormatting sqref="Y14:Y17">
    <cfRule type="cellIs" dxfId="128" priority="158" operator="between">
      <formula>1</formula>
      <formula>TODAY()</formula>
    </cfRule>
  </conditionalFormatting>
  <conditionalFormatting sqref="Z10:Z13">
    <cfRule type="timePeriod" dxfId="127" priority="151" timePeriod="today">
      <formula>FLOOR(Z10,1)=TODAY()</formula>
    </cfRule>
  </conditionalFormatting>
  <conditionalFormatting sqref="Z14:Z17">
    <cfRule type="timePeriod" dxfId="126" priority="147" timePeriod="today">
      <formula>FLOOR(Z14,1)=TODAY()</formula>
    </cfRule>
  </conditionalFormatting>
  <conditionalFormatting sqref="Z23:Z26">
    <cfRule type="timePeriod" dxfId="125" priority="149" timePeriod="today">
      <formula>FLOOR(Z23,1)=TODAY()</formula>
    </cfRule>
  </conditionalFormatting>
  <conditionalFormatting sqref="Z37:Z40">
    <cfRule type="timePeriod" dxfId="124" priority="148" timePeriod="today">
      <formula>FLOOR(Z37,1)=TODAY()</formula>
    </cfRule>
  </conditionalFormatting>
  <conditionalFormatting sqref="Z10:Z13">
    <cfRule type="cellIs" dxfId="123" priority="152" operator="between">
      <formula>1</formula>
      <formula>TODAY()</formula>
    </cfRule>
  </conditionalFormatting>
  <conditionalFormatting sqref="Z23:Z26">
    <cfRule type="cellIs" dxfId="122" priority="154" operator="between">
      <formula>1</formula>
      <formula>TODAY()</formula>
    </cfRule>
  </conditionalFormatting>
  <conditionalFormatting sqref="Z37:Z40">
    <cfRule type="cellIs" dxfId="121" priority="153" operator="between">
      <formula>1</formula>
      <formula>TODAY()</formula>
    </cfRule>
  </conditionalFormatting>
  <conditionalFormatting sqref="Z14:Z17">
    <cfRule type="cellIs" dxfId="120" priority="150" operator="between">
      <formula>1</formula>
      <formula>TODAY()</formula>
    </cfRule>
  </conditionalFormatting>
  <conditionalFormatting sqref="AA10:AA13">
    <cfRule type="timePeriod" dxfId="119" priority="143" timePeriod="today">
      <formula>FLOOR(AA10,1)=TODAY()</formula>
    </cfRule>
  </conditionalFormatting>
  <conditionalFormatting sqref="AA14:AA17">
    <cfRule type="timePeriod" dxfId="118" priority="139" timePeriod="today">
      <formula>FLOOR(AA14,1)=TODAY()</formula>
    </cfRule>
  </conditionalFormatting>
  <conditionalFormatting sqref="AA23:AA26">
    <cfRule type="timePeriod" dxfId="117" priority="141" timePeriod="today">
      <formula>FLOOR(AA23,1)=TODAY()</formula>
    </cfRule>
  </conditionalFormatting>
  <conditionalFormatting sqref="AA37:AA40">
    <cfRule type="timePeriod" dxfId="116" priority="140" timePeriod="today">
      <formula>FLOOR(AA37,1)=TODAY()</formula>
    </cfRule>
  </conditionalFormatting>
  <conditionalFormatting sqref="AA10:AA13">
    <cfRule type="cellIs" dxfId="115" priority="144" operator="between">
      <formula>1</formula>
      <formula>TODAY()</formula>
    </cfRule>
  </conditionalFormatting>
  <conditionalFormatting sqref="AA23:AA26">
    <cfRule type="cellIs" dxfId="114" priority="146" operator="between">
      <formula>1</formula>
      <formula>TODAY()</formula>
    </cfRule>
  </conditionalFormatting>
  <conditionalFormatting sqref="AA37:AA40">
    <cfRule type="cellIs" dxfId="113" priority="145" operator="between">
      <formula>1</formula>
      <formula>TODAY()</formula>
    </cfRule>
  </conditionalFormatting>
  <conditionalFormatting sqref="AA14:AA17">
    <cfRule type="cellIs" dxfId="112" priority="142" operator="between">
      <formula>1</formula>
      <formula>TODAY()</formula>
    </cfRule>
  </conditionalFormatting>
  <conditionalFormatting sqref="AB10:AB13">
    <cfRule type="timePeriod" dxfId="111" priority="135" timePeriod="today">
      <formula>FLOOR(AB10,1)=TODAY()</formula>
    </cfRule>
  </conditionalFormatting>
  <conditionalFormatting sqref="AB14:AB17">
    <cfRule type="timePeriod" dxfId="110" priority="131" timePeriod="today">
      <formula>FLOOR(AB14,1)=TODAY()</formula>
    </cfRule>
  </conditionalFormatting>
  <conditionalFormatting sqref="AB23:AB26">
    <cfRule type="timePeriod" dxfId="109" priority="133" timePeriod="today">
      <formula>FLOOR(AB23,1)=TODAY()</formula>
    </cfRule>
  </conditionalFormatting>
  <conditionalFormatting sqref="AB37:AB40">
    <cfRule type="timePeriod" dxfId="108" priority="132" timePeriod="today">
      <formula>FLOOR(AB37,1)=TODAY()</formula>
    </cfRule>
  </conditionalFormatting>
  <conditionalFormatting sqref="AB10:AB13">
    <cfRule type="cellIs" dxfId="107" priority="136" operator="between">
      <formula>1</formula>
      <formula>TODAY()</formula>
    </cfRule>
  </conditionalFormatting>
  <conditionalFormatting sqref="AB23:AB26">
    <cfRule type="cellIs" dxfId="106" priority="138" operator="between">
      <formula>1</formula>
      <formula>TODAY()</formula>
    </cfRule>
  </conditionalFormatting>
  <conditionalFormatting sqref="AB37:AB40">
    <cfRule type="cellIs" dxfId="105" priority="137" operator="between">
      <formula>1</formula>
      <formula>TODAY()</formula>
    </cfRule>
  </conditionalFormatting>
  <conditionalFormatting sqref="AB14:AB17">
    <cfRule type="cellIs" dxfId="104" priority="134" operator="between">
      <formula>1</formula>
      <formula>TODAY()</formula>
    </cfRule>
  </conditionalFormatting>
  <conditionalFormatting sqref="AC10:AC13">
    <cfRule type="timePeriod" dxfId="103" priority="127" timePeriod="today">
      <formula>FLOOR(AC10,1)=TODAY()</formula>
    </cfRule>
  </conditionalFormatting>
  <conditionalFormatting sqref="AC14:AC17">
    <cfRule type="timePeriod" dxfId="102" priority="123" timePeriod="today">
      <formula>FLOOR(AC14,1)=TODAY()</formula>
    </cfRule>
  </conditionalFormatting>
  <conditionalFormatting sqref="AC23:AC26">
    <cfRule type="timePeriod" dxfId="101" priority="125" timePeriod="today">
      <formula>FLOOR(AC23,1)=TODAY()</formula>
    </cfRule>
  </conditionalFormatting>
  <conditionalFormatting sqref="AC37:AC40">
    <cfRule type="timePeriod" dxfId="100" priority="124" timePeriod="today">
      <formula>FLOOR(AC37,1)=TODAY()</formula>
    </cfRule>
  </conditionalFormatting>
  <conditionalFormatting sqref="AC10:AC13">
    <cfRule type="cellIs" dxfId="99" priority="128" operator="between">
      <formula>1</formula>
      <formula>TODAY()</formula>
    </cfRule>
  </conditionalFormatting>
  <conditionalFormatting sqref="AC23:AC26">
    <cfRule type="cellIs" dxfId="98" priority="130" operator="between">
      <formula>1</formula>
      <formula>TODAY()</formula>
    </cfRule>
  </conditionalFormatting>
  <conditionalFormatting sqref="AC37:AC40">
    <cfRule type="cellIs" dxfId="97" priority="129" operator="between">
      <formula>1</formula>
      <formula>TODAY()</formula>
    </cfRule>
  </conditionalFormatting>
  <conditionalFormatting sqref="AC14:AC17">
    <cfRule type="cellIs" dxfId="96" priority="126" operator="between">
      <formula>1</formula>
      <formula>TODAY()</formula>
    </cfRule>
  </conditionalFormatting>
  <conditionalFormatting sqref="AD10:AD13">
    <cfRule type="timePeriod" dxfId="95" priority="119" timePeriod="today">
      <formula>FLOOR(AD10,1)=TODAY()</formula>
    </cfRule>
  </conditionalFormatting>
  <conditionalFormatting sqref="AD14:AD17">
    <cfRule type="timePeriod" dxfId="94" priority="115" timePeriod="today">
      <formula>FLOOR(AD14,1)=TODAY()</formula>
    </cfRule>
  </conditionalFormatting>
  <conditionalFormatting sqref="AD23:AD26">
    <cfRule type="timePeriod" dxfId="93" priority="117" timePeriod="today">
      <formula>FLOOR(AD23,1)=TODAY()</formula>
    </cfRule>
  </conditionalFormatting>
  <conditionalFormatting sqref="AD37:AD40">
    <cfRule type="timePeriod" dxfId="92" priority="116" timePeriod="today">
      <formula>FLOOR(AD37,1)=TODAY()</formula>
    </cfRule>
  </conditionalFormatting>
  <conditionalFormatting sqref="AD10:AD13">
    <cfRule type="cellIs" dxfId="91" priority="120" operator="between">
      <formula>1</formula>
      <formula>TODAY()</formula>
    </cfRule>
  </conditionalFormatting>
  <conditionalFormatting sqref="AD23:AD26">
    <cfRule type="cellIs" dxfId="90" priority="122" operator="between">
      <formula>1</formula>
      <formula>TODAY()</formula>
    </cfRule>
  </conditionalFormatting>
  <conditionalFormatting sqref="AD37:AD40">
    <cfRule type="cellIs" dxfId="89" priority="121" operator="between">
      <formula>1</formula>
      <formula>TODAY()</formula>
    </cfRule>
  </conditionalFormatting>
  <conditionalFormatting sqref="AD14:AD17">
    <cfRule type="cellIs" dxfId="88" priority="118" operator="between">
      <formula>1</formula>
      <formula>TODAY()</formula>
    </cfRule>
  </conditionalFormatting>
  <conditionalFormatting sqref="AE10:AE13">
    <cfRule type="timePeriod" dxfId="87" priority="111" timePeriod="today">
      <formula>FLOOR(AE10,1)=TODAY()</formula>
    </cfRule>
  </conditionalFormatting>
  <conditionalFormatting sqref="AE14:AE17">
    <cfRule type="timePeriod" dxfId="86" priority="107" timePeriod="today">
      <formula>FLOOR(AE14,1)=TODAY()</formula>
    </cfRule>
  </conditionalFormatting>
  <conditionalFormatting sqref="AE23:AE26">
    <cfRule type="timePeriod" dxfId="85" priority="109" timePeriod="today">
      <formula>FLOOR(AE23,1)=TODAY()</formula>
    </cfRule>
  </conditionalFormatting>
  <conditionalFormatting sqref="AE37:AE40">
    <cfRule type="timePeriod" dxfId="84" priority="108" timePeriod="today">
      <formula>FLOOR(AE37,1)=TODAY()</formula>
    </cfRule>
  </conditionalFormatting>
  <conditionalFormatting sqref="AE10:AE13">
    <cfRule type="cellIs" dxfId="83" priority="112" operator="between">
      <formula>1</formula>
      <formula>TODAY()</formula>
    </cfRule>
  </conditionalFormatting>
  <conditionalFormatting sqref="AE23:AE26">
    <cfRule type="cellIs" dxfId="82" priority="114" operator="between">
      <formula>1</formula>
      <formula>TODAY()</formula>
    </cfRule>
  </conditionalFormatting>
  <conditionalFormatting sqref="AE37:AE40">
    <cfRule type="cellIs" dxfId="81" priority="113" operator="between">
      <formula>1</formula>
      <formula>TODAY()</formula>
    </cfRule>
  </conditionalFormatting>
  <conditionalFormatting sqref="AE14:AE17">
    <cfRule type="cellIs" dxfId="80" priority="110" operator="between">
      <formula>1</formula>
      <formula>TODAY()</formula>
    </cfRule>
  </conditionalFormatting>
  <conditionalFormatting sqref="AF10:AF13">
    <cfRule type="timePeriod" dxfId="79" priority="103" timePeriod="today">
      <formula>FLOOR(AF10,1)=TODAY()</formula>
    </cfRule>
  </conditionalFormatting>
  <conditionalFormatting sqref="AF14:AF17">
    <cfRule type="timePeriod" dxfId="78" priority="99" timePeriod="today">
      <formula>FLOOR(AF14,1)=TODAY()</formula>
    </cfRule>
  </conditionalFormatting>
  <conditionalFormatting sqref="AF23:AF26">
    <cfRule type="timePeriod" dxfId="77" priority="101" timePeriod="today">
      <formula>FLOOR(AF23,1)=TODAY()</formula>
    </cfRule>
  </conditionalFormatting>
  <conditionalFormatting sqref="AF37:AF40">
    <cfRule type="timePeriod" dxfId="76" priority="100" timePeriod="today">
      <formula>FLOOR(AF37,1)=TODAY()</formula>
    </cfRule>
  </conditionalFormatting>
  <conditionalFormatting sqref="AF10:AF13">
    <cfRule type="cellIs" dxfId="75" priority="104" operator="between">
      <formula>1</formula>
      <formula>TODAY()</formula>
    </cfRule>
  </conditionalFormatting>
  <conditionalFormatting sqref="AF23:AF26">
    <cfRule type="cellIs" dxfId="74" priority="106" operator="between">
      <formula>1</formula>
      <formula>TODAY()</formula>
    </cfRule>
  </conditionalFormatting>
  <conditionalFormatting sqref="AF37:AF40">
    <cfRule type="cellIs" dxfId="73" priority="105" operator="between">
      <formula>1</formula>
      <formula>TODAY()</formula>
    </cfRule>
  </conditionalFormatting>
  <conditionalFormatting sqref="AF14:AF17">
    <cfRule type="cellIs" dxfId="72" priority="102" operator="between">
      <formula>1</formula>
      <formula>TODAY()</formula>
    </cfRule>
  </conditionalFormatting>
  <conditionalFormatting sqref="AG10:AG13">
    <cfRule type="timePeriod" dxfId="71" priority="95" timePeriod="today">
      <formula>FLOOR(AG10,1)=TODAY()</formula>
    </cfRule>
  </conditionalFormatting>
  <conditionalFormatting sqref="AG14:AG17">
    <cfRule type="timePeriod" dxfId="70" priority="91" timePeriod="today">
      <formula>FLOOR(AG14,1)=TODAY()</formula>
    </cfRule>
  </conditionalFormatting>
  <conditionalFormatting sqref="AG23:AG26">
    <cfRule type="timePeriod" dxfId="69" priority="93" timePeriod="today">
      <formula>FLOOR(AG23,1)=TODAY()</formula>
    </cfRule>
  </conditionalFormatting>
  <conditionalFormatting sqref="AG37:AG40">
    <cfRule type="timePeriod" dxfId="68" priority="92" timePeriod="today">
      <formula>FLOOR(AG37,1)=TODAY()</formula>
    </cfRule>
  </conditionalFormatting>
  <conditionalFormatting sqref="AG10:AG13">
    <cfRule type="cellIs" dxfId="67" priority="96" operator="between">
      <formula>1</formula>
      <formula>TODAY()</formula>
    </cfRule>
  </conditionalFormatting>
  <conditionalFormatting sqref="AG23:AG26">
    <cfRule type="cellIs" dxfId="66" priority="98" operator="between">
      <formula>1</formula>
      <formula>TODAY()</formula>
    </cfRule>
  </conditionalFormatting>
  <conditionalFormatting sqref="AG37:AG40">
    <cfRule type="cellIs" dxfId="65" priority="97" operator="between">
      <formula>1</formula>
      <formula>TODAY()</formula>
    </cfRule>
  </conditionalFormatting>
  <conditionalFormatting sqref="AG14:AG17">
    <cfRule type="cellIs" dxfId="64" priority="94" operator="between">
      <formula>1</formula>
      <formula>TODAY()</formula>
    </cfRule>
  </conditionalFormatting>
  <conditionalFormatting sqref="AH10:AH13">
    <cfRule type="timePeriod" dxfId="63" priority="87" timePeriod="today">
      <formula>FLOOR(AH10,1)=TODAY()</formula>
    </cfRule>
  </conditionalFormatting>
  <conditionalFormatting sqref="AH14:AH17">
    <cfRule type="timePeriod" dxfId="62" priority="83" timePeriod="today">
      <formula>FLOOR(AH14,1)=TODAY()</formula>
    </cfRule>
  </conditionalFormatting>
  <conditionalFormatting sqref="AH23:AH26">
    <cfRule type="timePeriod" dxfId="61" priority="85" timePeriod="today">
      <formula>FLOOR(AH23,1)=TODAY()</formula>
    </cfRule>
  </conditionalFormatting>
  <conditionalFormatting sqref="AH37:AH40">
    <cfRule type="timePeriod" dxfId="60" priority="84" timePeriod="today">
      <formula>FLOOR(AH37,1)=TODAY()</formula>
    </cfRule>
  </conditionalFormatting>
  <conditionalFormatting sqref="AH10:AH13">
    <cfRule type="cellIs" dxfId="59" priority="88" operator="between">
      <formula>1</formula>
      <formula>TODAY()</formula>
    </cfRule>
  </conditionalFormatting>
  <conditionalFormatting sqref="AH23:AH26">
    <cfRule type="cellIs" dxfId="58" priority="90" operator="between">
      <formula>1</formula>
      <formula>TODAY()</formula>
    </cfRule>
  </conditionalFormatting>
  <conditionalFormatting sqref="AH37:AH40">
    <cfRule type="cellIs" dxfId="57" priority="89" operator="between">
      <formula>1</formula>
      <formula>TODAY()</formula>
    </cfRule>
  </conditionalFormatting>
  <conditionalFormatting sqref="AH14:AH17">
    <cfRule type="cellIs" dxfId="56" priority="86" operator="between">
      <formula>1</formula>
      <formula>TODAY()</formula>
    </cfRule>
  </conditionalFormatting>
  <conditionalFormatting sqref="AI10:AI13">
    <cfRule type="timePeriod" dxfId="55" priority="79" timePeriod="today">
      <formula>FLOOR(AI10,1)=TODAY()</formula>
    </cfRule>
  </conditionalFormatting>
  <conditionalFormatting sqref="AI14:AI17">
    <cfRule type="timePeriod" dxfId="54" priority="75" timePeriod="today">
      <formula>FLOOR(AI14,1)=TODAY()</formula>
    </cfRule>
  </conditionalFormatting>
  <conditionalFormatting sqref="AI23:AI26">
    <cfRule type="timePeriod" dxfId="53" priority="77" timePeriod="today">
      <formula>FLOOR(AI23,1)=TODAY()</formula>
    </cfRule>
  </conditionalFormatting>
  <conditionalFormatting sqref="AI37:AI40">
    <cfRule type="timePeriod" dxfId="52" priority="76" timePeriod="today">
      <formula>FLOOR(AI37,1)=TODAY()</formula>
    </cfRule>
  </conditionalFormatting>
  <conditionalFormatting sqref="AI10:AI13">
    <cfRule type="cellIs" dxfId="51" priority="80" operator="between">
      <formula>1</formula>
      <formula>TODAY()</formula>
    </cfRule>
  </conditionalFormatting>
  <conditionalFormatting sqref="AI23:AI26">
    <cfRule type="cellIs" dxfId="50" priority="82" operator="between">
      <formula>1</formula>
      <formula>TODAY()</formula>
    </cfRule>
  </conditionalFormatting>
  <conditionalFormatting sqref="AI37:AI40">
    <cfRule type="cellIs" dxfId="49" priority="81" operator="between">
      <formula>1</formula>
      <formula>TODAY()</formula>
    </cfRule>
  </conditionalFormatting>
  <conditionalFormatting sqref="AI14:AI17">
    <cfRule type="cellIs" dxfId="48" priority="78" operator="between">
      <formula>1</formula>
      <formula>TODAY()</formula>
    </cfRule>
  </conditionalFormatting>
  <conditionalFormatting sqref="AJ10:AJ13">
    <cfRule type="timePeriod" dxfId="47" priority="71" timePeriod="today">
      <formula>FLOOR(AJ10,1)=TODAY()</formula>
    </cfRule>
  </conditionalFormatting>
  <conditionalFormatting sqref="AJ14:AJ17">
    <cfRule type="timePeriod" dxfId="46" priority="67" timePeriod="today">
      <formula>FLOOR(AJ14,1)=TODAY()</formula>
    </cfRule>
  </conditionalFormatting>
  <conditionalFormatting sqref="AJ23:AJ26">
    <cfRule type="timePeriod" dxfId="45" priority="69" timePeriod="today">
      <formula>FLOOR(AJ23,1)=TODAY()</formula>
    </cfRule>
  </conditionalFormatting>
  <conditionalFormatting sqref="AJ37:AJ40">
    <cfRule type="timePeriod" dxfId="44" priority="68" timePeriod="today">
      <formula>FLOOR(AJ37,1)=TODAY()</formula>
    </cfRule>
  </conditionalFormatting>
  <conditionalFormatting sqref="AJ10:AJ13">
    <cfRule type="cellIs" dxfId="43" priority="72" operator="between">
      <formula>1</formula>
      <formula>TODAY()</formula>
    </cfRule>
  </conditionalFormatting>
  <conditionalFormatting sqref="AJ23:AJ26">
    <cfRule type="cellIs" dxfId="42" priority="74" operator="between">
      <formula>1</formula>
      <formula>TODAY()</formula>
    </cfRule>
  </conditionalFormatting>
  <conditionalFormatting sqref="AJ37:AJ40">
    <cfRule type="cellIs" dxfId="41" priority="73" operator="between">
      <formula>1</formula>
      <formula>TODAY()</formula>
    </cfRule>
  </conditionalFormatting>
  <conditionalFormatting sqref="AJ14:AJ17">
    <cfRule type="cellIs" dxfId="40" priority="70" operator="between">
      <formula>1</formula>
      <formula>TODAY()</formula>
    </cfRule>
  </conditionalFormatting>
  <conditionalFormatting sqref="AK10:AK13">
    <cfRule type="timePeriod" dxfId="39" priority="63" timePeriod="today">
      <formula>FLOOR(AK10,1)=TODAY()</formula>
    </cfRule>
  </conditionalFormatting>
  <conditionalFormatting sqref="AK14:AK17">
    <cfRule type="timePeriod" dxfId="38" priority="59" timePeriod="today">
      <formula>FLOOR(AK14,1)=TODAY()</formula>
    </cfRule>
  </conditionalFormatting>
  <conditionalFormatting sqref="AK23:AK26">
    <cfRule type="timePeriod" dxfId="37" priority="61" timePeriod="today">
      <formula>FLOOR(AK23,1)=TODAY()</formula>
    </cfRule>
  </conditionalFormatting>
  <conditionalFormatting sqref="AK37:AK40">
    <cfRule type="timePeriod" dxfId="36" priority="60" timePeriod="today">
      <formula>FLOOR(AK37,1)=TODAY()</formula>
    </cfRule>
  </conditionalFormatting>
  <conditionalFormatting sqref="AK10:AK13">
    <cfRule type="cellIs" dxfId="35" priority="64" operator="between">
      <formula>1</formula>
      <formula>TODAY()</formula>
    </cfRule>
  </conditionalFormatting>
  <conditionalFormatting sqref="AK23:AK26">
    <cfRule type="cellIs" dxfId="34" priority="66" operator="between">
      <formula>1</formula>
      <formula>TODAY()</formula>
    </cfRule>
  </conditionalFormatting>
  <conditionalFormatting sqref="AK37:AK40">
    <cfRule type="cellIs" dxfId="33" priority="65" operator="between">
      <formula>1</formula>
      <formula>TODAY()</formula>
    </cfRule>
  </conditionalFormatting>
  <conditionalFormatting sqref="AK14:AK17">
    <cfRule type="cellIs" dxfId="32" priority="62" operator="between">
      <formula>1</formula>
      <formula>TODAY()</formula>
    </cfRule>
  </conditionalFormatting>
  <conditionalFormatting sqref="AL10:AL13">
    <cfRule type="timePeriod" dxfId="31" priority="35" timePeriod="today">
      <formula>FLOOR(AL10,1)=TODAY()</formula>
    </cfRule>
  </conditionalFormatting>
  <conditionalFormatting sqref="AL14:AL17">
    <cfRule type="timePeriod" dxfId="30" priority="31" timePeriod="today">
      <formula>FLOOR(AL14,1)=TODAY()</formula>
    </cfRule>
  </conditionalFormatting>
  <conditionalFormatting sqref="AL23:AL26">
    <cfRule type="timePeriod" dxfId="29" priority="33" timePeriod="today">
      <formula>FLOOR(AL23,1)=TODAY()</formula>
    </cfRule>
  </conditionalFormatting>
  <conditionalFormatting sqref="AL37:AL40">
    <cfRule type="timePeriod" dxfId="28" priority="32" timePeriod="today">
      <formula>FLOOR(AL37,1)=TODAY()</formula>
    </cfRule>
  </conditionalFormatting>
  <conditionalFormatting sqref="AL10:AL13">
    <cfRule type="cellIs" dxfId="27" priority="36" operator="between">
      <formula>1</formula>
      <formula>TODAY()</formula>
    </cfRule>
  </conditionalFormatting>
  <conditionalFormatting sqref="AL23:AL26">
    <cfRule type="cellIs" dxfId="26" priority="38" operator="between">
      <formula>1</formula>
      <formula>TODAY()</formula>
    </cfRule>
  </conditionalFormatting>
  <conditionalFormatting sqref="AL37:AL40">
    <cfRule type="cellIs" dxfId="25" priority="37" operator="between">
      <formula>1</formula>
      <formula>TODAY()</formula>
    </cfRule>
  </conditionalFormatting>
  <conditionalFormatting sqref="AL14:AL17">
    <cfRule type="cellIs" dxfId="24" priority="34" operator="between">
      <formula>1</formula>
      <formula>TODAY()</formula>
    </cfRule>
  </conditionalFormatting>
  <conditionalFormatting sqref="AM10:AM13">
    <cfRule type="timePeriod" dxfId="23" priority="27" timePeriod="today">
      <formula>FLOOR(AM10,1)=TODAY()</formula>
    </cfRule>
  </conditionalFormatting>
  <conditionalFormatting sqref="AM14:AM17">
    <cfRule type="timePeriod" dxfId="22" priority="23" timePeriod="today">
      <formula>FLOOR(AM14,1)=TODAY()</formula>
    </cfRule>
  </conditionalFormatting>
  <conditionalFormatting sqref="AM23:AM26">
    <cfRule type="timePeriod" dxfId="21" priority="25" timePeriod="today">
      <formula>FLOOR(AM23,1)=TODAY()</formula>
    </cfRule>
  </conditionalFormatting>
  <conditionalFormatting sqref="AM37:AM40">
    <cfRule type="timePeriod" dxfId="20" priority="24" timePeriod="today">
      <formula>FLOOR(AM37,1)=TODAY()</formula>
    </cfRule>
  </conditionalFormatting>
  <conditionalFormatting sqref="AM10:AM13">
    <cfRule type="cellIs" dxfId="19" priority="28" operator="between">
      <formula>1</formula>
      <formula>TODAY()</formula>
    </cfRule>
  </conditionalFormatting>
  <conditionalFormatting sqref="AM23:AM26">
    <cfRule type="cellIs" dxfId="18" priority="30" operator="between">
      <formula>1</formula>
      <formula>TODAY()</formula>
    </cfRule>
  </conditionalFormatting>
  <conditionalFormatting sqref="AM37:AM40">
    <cfRule type="cellIs" dxfId="17" priority="29" operator="between">
      <formula>1</formula>
      <formula>TODAY()</formula>
    </cfRule>
  </conditionalFormatting>
  <conditionalFormatting sqref="AM14:AM17">
    <cfRule type="cellIs" dxfId="16" priority="26" operator="between">
      <formula>1</formula>
      <formula>TODAY()</formula>
    </cfRule>
  </conditionalFormatting>
  <conditionalFormatting sqref="AN37:AN40">
    <cfRule type="timePeriod" dxfId="15" priority="16" timePeriod="today">
      <formula>FLOOR(AN37,1)=TODAY()</formula>
    </cfRule>
  </conditionalFormatting>
  <conditionalFormatting sqref="AN37:AN40">
    <cfRule type="cellIs" dxfId="14" priority="21" operator="between">
      <formula>1</formula>
      <formula>TODAY()</formula>
    </cfRule>
  </conditionalFormatting>
  <conditionalFormatting sqref="AO10:AO13">
    <cfRule type="timePeriod" dxfId="13" priority="11" timePeriod="today">
      <formula>FLOOR(AO10,1)=TODAY()</formula>
    </cfRule>
  </conditionalFormatting>
  <conditionalFormatting sqref="AO14:AO17">
    <cfRule type="timePeriod" dxfId="12" priority="7" timePeriod="today">
      <formula>FLOOR(AO14,1)=TODAY()</formula>
    </cfRule>
  </conditionalFormatting>
  <conditionalFormatting sqref="AO23:AO26">
    <cfRule type="timePeriod" dxfId="11" priority="9" timePeriod="today">
      <formula>FLOOR(AO23,1)=TODAY()</formula>
    </cfRule>
  </conditionalFormatting>
  <conditionalFormatting sqref="AO37:AO40">
    <cfRule type="timePeriod" dxfId="10" priority="8" timePeriod="today">
      <formula>FLOOR(AO37,1)=TODAY()</formula>
    </cfRule>
  </conditionalFormatting>
  <conditionalFormatting sqref="AO10:AO13">
    <cfRule type="cellIs" dxfId="9" priority="12" operator="between">
      <formula>1</formula>
      <formula>TODAY()</formula>
    </cfRule>
  </conditionalFormatting>
  <conditionalFormatting sqref="AO23:AO26">
    <cfRule type="cellIs" dxfId="8" priority="14" operator="between">
      <formula>1</formula>
      <formula>TODAY()</formula>
    </cfRule>
  </conditionalFormatting>
  <conditionalFormatting sqref="AO37:AO40">
    <cfRule type="cellIs" dxfId="7" priority="13" operator="between">
      <formula>1</formula>
      <formula>TODAY()</formula>
    </cfRule>
  </conditionalFormatting>
  <conditionalFormatting sqref="AO14:AO17">
    <cfRule type="cellIs" dxfId="6" priority="10" operator="between">
      <formula>1</formula>
      <formula>TODAY()</formula>
    </cfRule>
  </conditionalFormatting>
  <conditionalFormatting sqref="AN10:AN13">
    <cfRule type="timePeriod" dxfId="5" priority="5" timePeriod="today">
      <formula>FLOOR(AN10,1)=TODAY()</formula>
    </cfRule>
  </conditionalFormatting>
  <conditionalFormatting sqref="AN10:AN13">
    <cfRule type="cellIs" dxfId="4" priority="6" operator="between">
      <formula>1</formula>
      <formula>TODAY()</formula>
    </cfRule>
  </conditionalFormatting>
  <conditionalFormatting sqref="AN14:AN17">
    <cfRule type="timePeriod" dxfId="3" priority="3" timePeriod="today">
      <formula>FLOOR(AN14,1)=TODAY()</formula>
    </cfRule>
  </conditionalFormatting>
  <conditionalFormatting sqref="AN14:AN17">
    <cfRule type="cellIs" dxfId="2" priority="4" operator="between">
      <formula>1</formula>
      <formula>TODAY()</formula>
    </cfRule>
  </conditionalFormatting>
  <conditionalFormatting sqref="AN23:AN26">
    <cfRule type="timePeriod" dxfId="1" priority="1" timePeriod="today">
      <formula>FLOOR(AN23,1)=TODAY()</formula>
    </cfRule>
  </conditionalFormatting>
  <conditionalFormatting sqref="AN23:AN26">
    <cfRule type="cellIs" dxfId="0" priority="2" operator="between">
      <formula>1</formula>
      <formula>TODAY()</formula>
    </cfRule>
  </conditionalFormatting>
  <printOptions horizontalCentered="1" verticalCentered="1"/>
  <pageMargins left="0" right="0" top="0" bottom="0" header="0" footer="0"/>
  <pageSetup paperSize="9" scale="45" orientation="landscape" horizontalDpi="4294967293" verticalDpi="4294967293" r:id="rId1"/>
  <ignoredErrors>
    <ignoredError sqref="AP31 AL5:AL8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rgb="FF0070C0"/>
  </sheetPr>
  <dimension ref="B1:S51"/>
  <sheetViews>
    <sheetView showGridLines="0" showRowColHeaders="0" showZeros="0" tabSelected="1" zoomScale="120" zoomScaleNormal="120" zoomScalePageLayoutView="80" workbookViewId="0">
      <pane ySplit="3" topLeftCell="A4" activePane="bottomLeft" state="frozen"/>
      <selection pane="bottomLeft" activeCell="E5" sqref="E5:F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105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71"/>
      <c r="E13" s="271"/>
      <c r="F13" s="271"/>
      <c r="G13" s="271"/>
      <c r="H13" s="271"/>
      <c r="I13" s="272"/>
      <c r="J13" s="391" t="s">
        <v>12</v>
      </c>
      <c r="K13" s="391"/>
      <c r="L13" s="271"/>
      <c r="M13" s="271"/>
      <c r="N13" s="271"/>
      <c r="O13" s="271"/>
      <c r="P13" s="271"/>
      <c r="Q13" s="272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71"/>
      <c r="E25" s="271"/>
      <c r="F25" s="271"/>
      <c r="G25" s="271"/>
      <c r="H25" s="271"/>
      <c r="I25" s="272"/>
      <c r="J25" s="391" t="s">
        <v>12</v>
      </c>
      <c r="K25" s="391"/>
      <c r="L25" s="271"/>
      <c r="M25" s="271"/>
      <c r="N25" s="271"/>
      <c r="O25" s="271"/>
      <c r="P25" s="271"/>
      <c r="Q25" s="272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06" t="s">
        <v>17</v>
      </c>
      <c r="C27" s="407"/>
      <c r="D27" s="182" t="str">
        <f>IF(H22&lt;&gt;"",H22+20,"")</f>
        <v/>
      </c>
      <c r="E27" s="390" t="s">
        <v>18</v>
      </c>
      <c r="F27" s="388"/>
      <c r="G27" s="183" t="str">
        <f>IF(H22&lt;&gt;"",H22+28,"")</f>
        <v/>
      </c>
      <c r="H27" s="227" t="s">
        <v>69</v>
      </c>
      <c r="I27" s="228">
        <f ca="1">IF(TODAY()&gt;=H22+28,COUNTIF(D23:I23,"&lt;&gt;")-(E26+G26+I26),"")</f>
        <v>0</v>
      </c>
      <c r="J27" s="388" t="s">
        <v>17</v>
      </c>
      <c r="K27" s="389"/>
      <c r="L27" s="182" t="str">
        <f>IF(P22&lt;&gt;"",P22+20,"")</f>
        <v/>
      </c>
      <c r="M27" s="390" t="s">
        <v>18</v>
      </c>
      <c r="N27" s="389"/>
      <c r="O27" s="183" t="str">
        <f>IF(P22&lt;&gt;"",P22+28,"")</f>
        <v/>
      </c>
      <c r="P27" s="227" t="s">
        <v>69</v>
      </c>
      <c r="Q27" s="228">
        <f ca="1">IF(TODAY()&gt;=P22+28,COUNTIF(L23:Q23,"&lt;&gt;")-(M26+O26+Q26),"")</f>
        <v>0</v>
      </c>
    </row>
    <row r="28" spans="2:17" ht="20.7" customHeight="1" thickTop="1" thickBot="1" x14ac:dyDescent="0.3">
      <c r="B28" s="403" t="s">
        <v>114</v>
      </c>
      <c r="C28" s="404"/>
      <c r="D28" s="404"/>
      <c r="E28" s="404"/>
      <c r="F28" s="404"/>
      <c r="G28" s="404"/>
      <c r="H28" s="404"/>
      <c r="I28" s="405"/>
      <c r="J28" s="403" t="s">
        <v>137</v>
      </c>
      <c r="K28" s="404"/>
      <c r="L28" s="404"/>
      <c r="M28" s="404"/>
      <c r="N28" s="404"/>
      <c r="O28" s="404"/>
      <c r="P28" s="404"/>
      <c r="Q28" s="405"/>
    </row>
    <row r="29" spans="2:17" ht="19.95" customHeight="1" thickTop="1" thickBot="1" x14ac:dyDescent="0.3">
      <c r="B29" s="397" t="s">
        <v>144</v>
      </c>
      <c r="C29" s="398"/>
      <c r="D29" s="398"/>
      <c r="E29" s="398"/>
      <c r="F29" s="399"/>
      <c r="G29" s="400" t="s">
        <v>103</v>
      </c>
      <c r="H29" s="401"/>
      <c r="I29" s="230" t="s">
        <v>104</v>
      </c>
      <c r="J29" s="397" t="s">
        <v>144</v>
      </c>
      <c r="K29" s="398"/>
      <c r="L29" s="398"/>
      <c r="M29" s="398"/>
      <c r="N29" s="399"/>
      <c r="O29" s="400" t="s">
        <v>103</v>
      </c>
      <c r="P29" s="401"/>
      <c r="Q29" s="229" t="s">
        <v>104</v>
      </c>
    </row>
    <row r="30" spans="2:17" ht="25.05" customHeight="1" thickTop="1" thickBot="1" x14ac:dyDescent="0.3">
      <c r="B30" s="457" t="s">
        <v>145</v>
      </c>
      <c r="C30" s="458"/>
      <c r="D30" s="200"/>
      <c r="E30" s="198" t="s">
        <v>146</v>
      </c>
      <c r="F30" s="200"/>
      <c r="G30" s="459" t="str">
        <f>IFERROR(VLOOKUP(F30,Cages!$A$3:$D$70,2,0),"")</f>
        <v/>
      </c>
      <c r="H30" s="460"/>
      <c r="I30" s="231" t="str">
        <f ca="1">IF(AND(TODAY()&gt;=G30,I8&lt;&gt;""),I8,"")</f>
        <v/>
      </c>
      <c r="J30" s="457" t="s">
        <v>145</v>
      </c>
      <c r="K30" s="458"/>
      <c r="L30" s="200"/>
      <c r="M30" s="198" t="s">
        <v>146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25.05" customHeight="1" thickTop="1" thickBot="1" x14ac:dyDescent="0.3">
      <c r="B31" s="457" t="s">
        <v>145</v>
      </c>
      <c r="C31" s="458"/>
      <c r="D31" s="200"/>
      <c r="E31" s="198" t="s">
        <v>146</v>
      </c>
      <c r="F31" s="200"/>
      <c r="G31" s="459" t="str">
        <f>IFERROR(VLOOKUP(F31,Cages!$A$3:$D$70,2,0),"")</f>
        <v/>
      </c>
      <c r="H31" s="460"/>
      <c r="I31" s="210" t="str">
        <f ca="1">IF(AND(TODAY()&gt;=G31,I8&lt;&gt;""),I8,"")</f>
        <v/>
      </c>
      <c r="J31" s="457" t="s">
        <v>145</v>
      </c>
      <c r="K31" s="458"/>
      <c r="L31" s="200"/>
      <c r="M31" s="198" t="s">
        <v>146</v>
      </c>
      <c r="N31" s="200"/>
      <c r="O31" s="402" t="str">
        <f>IFERROR(VLOOKUP(N31,Cages!$A$3:$J$70,7,0),"")</f>
        <v/>
      </c>
      <c r="P31" s="402"/>
      <c r="Q31" s="210" t="str">
        <f ca="1">IF(AND(TODAY()&gt;=O31,Q8&lt;&gt;""),Q8,"")</f>
        <v/>
      </c>
    </row>
    <row r="32" spans="2:17" ht="19.95" customHeight="1" thickTop="1" thickBot="1" x14ac:dyDescent="0.3">
      <c r="B32" s="403" t="s">
        <v>117</v>
      </c>
      <c r="C32" s="404"/>
      <c r="D32" s="404"/>
      <c r="E32" s="404"/>
      <c r="F32" s="404"/>
      <c r="G32" s="404"/>
      <c r="H32" s="404"/>
      <c r="I32" s="405"/>
      <c r="J32" s="403" t="s">
        <v>138</v>
      </c>
      <c r="K32" s="404"/>
      <c r="L32" s="404"/>
      <c r="M32" s="404"/>
      <c r="N32" s="404"/>
      <c r="O32" s="404"/>
      <c r="P32" s="404"/>
      <c r="Q32" s="405"/>
    </row>
    <row r="33" spans="2:17" ht="19.95" customHeight="1" thickTop="1" thickBot="1" x14ac:dyDescent="0.3">
      <c r="B33" s="397" t="s">
        <v>144</v>
      </c>
      <c r="C33" s="398"/>
      <c r="D33" s="398"/>
      <c r="E33" s="398"/>
      <c r="F33" s="399"/>
      <c r="G33" s="400" t="s">
        <v>103</v>
      </c>
      <c r="H33" s="401"/>
      <c r="I33" s="230" t="s">
        <v>104</v>
      </c>
      <c r="J33" s="397" t="s">
        <v>144</v>
      </c>
      <c r="K33" s="398"/>
      <c r="L33" s="398"/>
      <c r="M33" s="398"/>
      <c r="N33" s="399"/>
      <c r="O33" s="400" t="s">
        <v>103</v>
      </c>
      <c r="P33" s="401"/>
      <c r="Q33" s="229" t="s">
        <v>104</v>
      </c>
    </row>
    <row r="34" spans="2:17" ht="25.05" customHeight="1" thickTop="1" thickBot="1" x14ac:dyDescent="0.3">
      <c r="B34" s="457" t="s">
        <v>145</v>
      </c>
      <c r="C34" s="458"/>
      <c r="D34" s="200"/>
      <c r="E34" s="198" t="s">
        <v>146</v>
      </c>
      <c r="F34" s="200"/>
      <c r="G34" s="461" t="str">
        <f>IFERROR(VLOOKUP(F34,Cages!$A$3:$G$70,5,0),"")</f>
        <v/>
      </c>
      <c r="H34" s="461"/>
      <c r="I34" s="209" t="str">
        <f ca="1">IF(AND(TODAY()&gt;=G34,I20&lt;&gt;""),I20,"")</f>
        <v/>
      </c>
      <c r="J34" s="457" t="s">
        <v>145</v>
      </c>
      <c r="K34" s="458"/>
      <c r="L34" s="200"/>
      <c r="M34" s="198" t="s">
        <v>146</v>
      </c>
      <c r="N34" s="200"/>
      <c r="O34" s="402" t="str">
        <f>IFERROR(VLOOKUP(N34,Cages!$A$3:$M$70,9,0),"")</f>
        <v/>
      </c>
      <c r="P34" s="402"/>
      <c r="Q34" s="213" t="str">
        <f ca="1">IF(AND(TODAY()&gt;=O34,Q20&lt;&gt;""),Q20,"")</f>
        <v/>
      </c>
    </row>
    <row r="35" spans="2:17" ht="25.05" customHeight="1" thickTop="1" thickBot="1" x14ac:dyDescent="0.3">
      <c r="B35" s="457" t="s">
        <v>145</v>
      </c>
      <c r="C35" s="458"/>
      <c r="D35" s="200"/>
      <c r="E35" s="198" t="s">
        <v>146</v>
      </c>
      <c r="F35" s="200"/>
      <c r="G35" s="461" t="str">
        <f>IFERROR(VLOOKUP(F35,Cages!$A$3:$G$70,5,0),"")</f>
        <v/>
      </c>
      <c r="H35" s="461"/>
      <c r="I35" s="211" t="str">
        <f ca="1">IF(AND(TODAY()&gt;=G35,I20&lt;&gt;""),I20,"")</f>
        <v/>
      </c>
      <c r="J35" s="457" t="s">
        <v>145</v>
      </c>
      <c r="K35" s="458"/>
      <c r="L35" s="200"/>
      <c r="M35" s="198" t="s">
        <v>146</v>
      </c>
      <c r="N35" s="200"/>
      <c r="O35" s="402" t="str">
        <f>IFERROR(VLOOKUP(N35,Cages!$A$3:$M$70,9,0),"")</f>
        <v/>
      </c>
      <c r="P35" s="402"/>
      <c r="Q35" s="212" t="str">
        <f ca="1">IF(AND(TODAY()&gt;=O35,Q20&lt;&gt;""),Q20,"")</f>
        <v/>
      </c>
    </row>
    <row r="36" spans="2:17" ht="16.05" customHeight="1" thickTop="1" x14ac:dyDescent="0.25"/>
    <row r="37" spans="2:17" ht="16.05" customHeight="1" x14ac:dyDescent="0.25"/>
    <row r="38" spans="2:17" ht="16.05" customHeight="1" x14ac:dyDescent="0.25"/>
    <row r="39" spans="2:17" ht="16.05" customHeight="1" x14ac:dyDescent="0.25"/>
    <row r="40" spans="2:17" ht="18" customHeight="1" x14ac:dyDescent="0.25">
      <c r="I40" s="189"/>
    </row>
    <row r="41" spans="2:17" ht="19.95" customHeight="1" x14ac:dyDescent="0.25"/>
    <row r="42" spans="2:17" ht="16.05" customHeight="1" x14ac:dyDescent="0.25"/>
    <row r="43" spans="2:17" ht="16.05" customHeight="1" x14ac:dyDescent="0.25"/>
    <row r="44" spans="2:17" ht="16.05" customHeight="1" x14ac:dyDescent="0.25"/>
    <row r="45" spans="2:17" ht="15.6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6.05" customHeight="1" x14ac:dyDescent="0.25"/>
    <row r="50" ht="16.05" customHeight="1" x14ac:dyDescent="0.25"/>
    <row r="51" ht="18" customHeight="1" x14ac:dyDescent="0.25"/>
  </sheetData>
  <sheetProtection sheet="1" objects="1" scenarios="1"/>
  <mergeCells count="101">
    <mergeCell ref="B32:I32"/>
    <mergeCell ref="G33:H33"/>
    <mergeCell ref="J28:Q28"/>
    <mergeCell ref="O33:P33"/>
    <mergeCell ref="J32:Q32"/>
    <mergeCell ref="B29:F29"/>
    <mergeCell ref="B35:C35"/>
    <mergeCell ref="J30:K30"/>
    <mergeCell ref="J31:K31"/>
    <mergeCell ref="J34:K34"/>
    <mergeCell ref="J35:K35"/>
    <mergeCell ref="B30:C30"/>
    <mergeCell ref="B31:C31"/>
    <mergeCell ref="B34:C34"/>
    <mergeCell ref="J33:N33"/>
    <mergeCell ref="B33:F33"/>
    <mergeCell ref="G29:H29"/>
    <mergeCell ref="G30:H30"/>
    <mergeCell ref="G31:H31"/>
    <mergeCell ref="G34:H34"/>
    <mergeCell ref="G35:H35"/>
    <mergeCell ref="O35:P35"/>
    <mergeCell ref="O34:P34"/>
    <mergeCell ref="G5:H5"/>
    <mergeCell ref="P10:Q10"/>
    <mergeCell ref="L7:M7"/>
    <mergeCell ref="N7:O7"/>
    <mergeCell ref="O5:P5"/>
    <mergeCell ref="J9:K9"/>
    <mergeCell ref="B2:Q3"/>
    <mergeCell ref="O4:P4"/>
    <mergeCell ref="P7:Q7"/>
    <mergeCell ref="L8:M8"/>
    <mergeCell ref="B6:B8"/>
    <mergeCell ref="B4:C5"/>
    <mergeCell ref="E4:F4"/>
    <mergeCell ref="M4:N4"/>
    <mergeCell ref="J4:K5"/>
    <mergeCell ref="E5:F5"/>
    <mergeCell ref="D8:E8"/>
    <mergeCell ref="D7:E7"/>
    <mergeCell ref="F7:G7"/>
    <mergeCell ref="H7:I7"/>
    <mergeCell ref="J6:J8"/>
    <mergeCell ref="G4:H4"/>
    <mergeCell ref="B9:C9"/>
    <mergeCell ref="M5:N5"/>
    <mergeCell ref="M15:N15"/>
    <mergeCell ref="M10:N10"/>
    <mergeCell ref="O17:P17"/>
    <mergeCell ref="O16:P16"/>
    <mergeCell ref="M16:N16"/>
    <mergeCell ref="M17:N17"/>
    <mergeCell ref="P19:Q19"/>
    <mergeCell ref="L20:M20"/>
    <mergeCell ref="J18:J20"/>
    <mergeCell ref="D19:E19"/>
    <mergeCell ref="F19:G19"/>
    <mergeCell ref="B18:B20"/>
    <mergeCell ref="D20:E20"/>
    <mergeCell ref="B22:B24"/>
    <mergeCell ref="B26:C26"/>
    <mergeCell ref="B21:C21"/>
    <mergeCell ref="E22:F22"/>
    <mergeCell ref="P22:Q22"/>
    <mergeCell ref="J25:K25"/>
    <mergeCell ref="J26:K26"/>
    <mergeCell ref="J22:J24"/>
    <mergeCell ref="L19:M19"/>
    <mergeCell ref="H19:I19"/>
    <mergeCell ref="N19:O19"/>
    <mergeCell ref="B10:B12"/>
    <mergeCell ref="E15:F15"/>
    <mergeCell ref="E17:F17"/>
    <mergeCell ref="B13:C13"/>
    <mergeCell ref="B14:C14"/>
    <mergeCell ref="B15:C15"/>
    <mergeCell ref="B16:C17"/>
    <mergeCell ref="E16:F16"/>
    <mergeCell ref="J14:K14"/>
    <mergeCell ref="J15:K15"/>
    <mergeCell ref="J16:K17"/>
    <mergeCell ref="G16:H16"/>
    <mergeCell ref="E10:F10"/>
    <mergeCell ref="H10:I10"/>
    <mergeCell ref="G17:H17"/>
    <mergeCell ref="J10:J12"/>
    <mergeCell ref="J13:K13"/>
    <mergeCell ref="J27:K27"/>
    <mergeCell ref="M27:N27"/>
    <mergeCell ref="J21:K21"/>
    <mergeCell ref="M22:N22"/>
    <mergeCell ref="H22:I22"/>
    <mergeCell ref="J29:N29"/>
    <mergeCell ref="O29:P29"/>
    <mergeCell ref="O30:P30"/>
    <mergeCell ref="O31:P31"/>
    <mergeCell ref="B28:I28"/>
    <mergeCell ref="B27:C27"/>
    <mergeCell ref="E27:F27"/>
    <mergeCell ref="B25:C25"/>
  </mergeCells>
  <conditionalFormatting sqref="F7">
    <cfRule type="timePeriod" dxfId="12024" priority="603" timePeriod="today">
      <formula>FLOOR(F7,1)=TODAY()</formula>
    </cfRule>
  </conditionalFormatting>
  <conditionalFormatting sqref="F19">
    <cfRule type="timePeriod" dxfId="12023" priority="598" timePeriod="today">
      <formula>FLOOR(F19,1)=TODAY()</formula>
    </cfRule>
  </conditionalFormatting>
  <conditionalFormatting sqref="D40 G40">
    <cfRule type="timePeriod" dxfId="12022" priority="593" timePeriod="today">
      <formula>FLOOR(D40,1)=TODAY()</formula>
    </cfRule>
  </conditionalFormatting>
  <conditionalFormatting sqref="D51 G51 E46:F46 D44:E44 F43 H43">
    <cfRule type="timePeriod" dxfId="12021" priority="588" timePeriod="today">
      <formula>FLOOR(D43,1)=TODAY()</formula>
    </cfRule>
  </conditionalFormatting>
  <conditionalFormatting sqref="H43:I43">
    <cfRule type="expression" dxfId="12020" priority="585">
      <formula>D43</formula>
    </cfRule>
  </conditionalFormatting>
  <conditionalFormatting sqref="D43">
    <cfRule type="timePeriod" dxfId="12019" priority="584" timePeriod="today">
      <formula>FLOOR(D43,1)=TODAY()</formula>
    </cfRule>
  </conditionalFormatting>
  <conditionalFormatting sqref="N7">
    <cfRule type="timePeriod" dxfId="12018" priority="563" timePeriod="today">
      <formula>FLOOR(N7,1)=TODAY()</formula>
    </cfRule>
  </conditionalFormatting>
  <conditionalFormatting sqref="N19">
    <cfRule type="timePeriod" dxfId="12017" priority="558" timePeriod="today">
      <formula>FLOOR(N19,1)=TODAY()</formula>
    </cfRule>
  </conditionalFormatting>
  <conditionalFormatting sqref="Q20">
    <cfRule type="expression" dxfId="12016" priority="495">
      <formula>O20=(M21+O21+Q21)</formula>
    </cfRule>
  </conditionalFormatting>
  <conditionalFormatting sqref="D7">
    <cfRule type="timePeriod" dxfId="12015" priority="331" timePeriod="today">
      <formula>FLOOR(D7,1)=TODAY()</formula>
    </cfRule>
    <cfRule type="expression" dxfId="12014" priority="451">
      <formula>AND(D7&gt;=TODAY(),D7&lt;=TODAY()+1)</formula>
    </cfRule>
  </conditionalFormatting>
  <conditionalFormatting sqref="D7:E7">
    <cfRule type="expression" dxfId="12013" priority="279">
      <formula>$H7&lt;&gt;""</formula>
    </cfRule>
    <cfRule type="expression" dxfId="12012" priority="461">
      <formula>AND(TODAY()&gt;=$D$6+4,$H$7&lt;&gt;"")</formula>
    </cfRule>
  </conditionalFormatting>
  <conditionalFormatting sqref="D8:E8">
    <cfRule type="expression" dxfId="12011" priority="449">
      <formula>$I8&lt;&gt;""</formula>
    </cfRule>
    <cfRule type="timePeriod" dxfId="12010" priority="456" timePeriod="today">
      <formula>FLOOR(D8,1)=TODAY()</formula>
    </cfRule>
    <cfRule type="expression" dxfId="12009" priority="457">
      <formula>AND(D8&gt;=TODAY(),D8&lt;=TODAY()+1)</formula>
    </cfRule>
    <cfRule type="expression" dxfId="12008" priority="459">
      <formula>$H$7&lt;&gt;""</formula>
    </cfRule>
    <cfRule type="expression" dxfId="12007" priority="460">
      <formula>($E$9+$G$9+$I$9)=$G$8</formula>
    </cfRule>
  </conditionalFormatting>
  <conditionalFormatting sqref="E10:F10">
    <cfRule type="expression" dxfId="12006" priority="246">
      <formula>AND(SUM(E9,G9,I9)&lt;&gt;0,SUM(E9,G9,I9)=G8)</formula>
    </cfRule>
    <cfRule type="expression" dxfId="12005" priority="452">
      <formula>$H10&lt;&gt;""</formula>
    </cfRule>
    <cfRule type="timePeriod" dxfId="12004" priority="453" timePeriod="today">
      <formula>FLOOR(E10,1)=TODAY()</formula>
    </cfRule>
    <cfRule type="expression" dxfId="12003" priority="454">
      <formula>AND(E10&gt;=TODAY(),E10&lt;=TODAY()+1)</formula>
    </cfRule>
    <cfRule type="expression" dxfId="12002" priority="455">
      <formula>$I$8&lt;&gt;""</formula>
    </cfRule>
  </conditionalFormatting>
  <conditionalFormatting sqref="D12:I12">
    <cfRule type="timePeriod" dxfId="12001" priority="113" timePeriod="tomorrow">
      <formula>FLOOR(D12,1)=TODAY()+1</formula>
    </cfRule>
    <cfRule type="expression" dxfId="12000" priority="114">
      <formula>D$13&lt;&gt;""</formula>
    </cfRule>
    <cfRule type="expression" dxfId="11999" priority="115">
      <formula>D$12&lt;=TODAY()</formula>
    </cfRule>
  </conditionalFormatting>
  <conditionalFormatting sqref="D13:I13">
    <cfRule type="expression" dxfId="11998" priority="172">
      <formula>AND($D11&lt;&gt;"",YEAR($D11)=2019)</formula>
    </cfRule>
    <cfRule type="expression" dxfId="11997" priority="278">
      <formula>AND($D11&lt;&gt;"",YEAR($D11)=2020)</formula>
    </cfRule>
    <cfRule type="expression" dxfId="11996" priority="444">
      <formula>AND($D$11&lt;&gt;"",YEAR($D11)=2021)</formula>
    </cfRule>
    <cfRule type="expression" dxfId="11995" priority="445">
      <formula>AND(D11&lt;&gt;"",YEAR($D11)=2022)</formula>
    </cfRule>
    <cfRule type="expression" dxfId="11994" priority="446">
      <formula>AND(D11&lt;&gt;"",YEAR($D11)=2023)</formula>
    </cfRule>
    <cfRule type="expression" dxfId="11993" priority="447">
      <formula>AND(D11&lt;&gt;"",YEAR($D11)=2018)</formula>
    </cfRule>
  </conditionalFormatting>
  <conditionalFormatting sqref="D15">
    <cfRule type="expression" dxfId="11992" priority="135">
      <formula>AND(D15&gt;=TODAY(),D15&lt;=TODAY()+2)</formula>
    </cfRule>
    <cfRule type="expression" dxfId="11991" priority="161">
      <formula>AND(TODAY()&gt;=$H$10+6,TODAY()&lt;=$D$15-2)</formula>
    </cfRule>
  </conditionalFormatting>
  <conditionalFormatting sqref="I15">
    <cfRule type="cellIs" dxfId="11990" priority="343" operator="lessThan">
      <formula>1</formula>
    </cfRule>
  </conditionalFormatting>
  <conditionalFormatting sqref="I15">
    <cfRule type="expression" dxfId="11989" priority="442">
      <formula>IF(AND(E14="",G14="",I14="",(D11:I11)=""),"",IF(E14+G14+I14&lt;&gt;SUM(D11:I11),G15&lt;=TODAY()))</formula>
    </cfRule>
  </conditionalFormatting>
  <conditionalFormatting sqref="H7:I7">
    <cfRule type="expression" dxfId="11988" priority="439">
      <formula>$D8&lt;&gt;""</formula>
    </cfRule>
    <cfRule type="expression" dxfId="11987" priority="440">
      <formula>AND(H7="",D7&lt;&gt;"",D7&lt;=TODAY())</formula>
    </cfRule>
    <cfRule type="timePeriod" dxfId="11986" priority="441" timePeriod="today">
      <formula>FLOOR(H7,1)=TODAY()</formula>
    </cfRule>
  </conditionalFormatting>
  <conditionalFormatting sqref="I8">
    <cfRule type="expression" dxfId="11985" priority="438">
      <formula>G8=(E9+G9+I9)</formula>
    </cfRule>
  </conditionalFormatting>
  <conditionalFormatting sqref="H10">
    <cfRule type="expression" dxfId="11984" priority="434">
      <formula>(E9+G9+I9)=G8</formula>
    </cfRule>
  </conditionalFormatting>
  <conditionalFormatting sqref="H10:I10">
    <cfRule type="expression" dxfId="11983" priority="435">
      <formula>AND(H10="",E10&lt;&gt;"",E10&lt;=TODAY())</formula>
    </cfRule>
    <cfRule type="notContainsBlanks" dxfId="11982" priority="436">
      <formula>LEN(TRIM(H10))&gt;0</formula>
    </cfRule>
    <cfRule type="expression" dxfId="11981" priority="437">
      <formula>E10=TODAY()</formula>
    </cfRule>
  </conditionalFormatting>
  <conditionalFormatting sqref="D19">
    <cfRule type="timePeriod" dxfId="11980" priority="329" timePeriod="today">
      <formula>FLOOR(D19,1)=TODAY()</formula>
    </cfRule>
    <cfRule type="expression" dxfId="11979" priority="420">
      <formula>AND(D19&gt;=TODAY(),D19&lt;=TODAY()+1)</formula>
    </cfRule>
  </conditionalFormatting>
  <conditionalFormatting sqref="D19:E19">
    <cfRule type="expression" dxfId="11978" priority="317">
      <formula>$H19&lt;&gt;""</formula>
    </cfRule>
    <cfRule type="expression" dxfId="11977" priority="428">
      <formula>AND(TODAY()&gt;=$D$18+4,$H$19&lt;&gt;"")</formula>
    </cfRule>
  </conditionalFormatting>
  <conditionalFormatting sqref="D20">
    <cfRule type="expression" dxfId="11976" priority="427">
      <formula>AND(D20&gt;=TODAY(),D20&lt;=TODAY()+1)</formula>
    </cfRule>
  </conditionalFormatting>
  <conditionalFormatting sqref="D20:E20">
    <cfRule type="expression" dxfId="11975" priority="425">
      <formula>$I20&lt;&gt;""</formula>
    </cfRule>
    <cfRule type="timePeriod" dxfId="11974" priority="426" timePeriod="today">
      <formula>FLOOR(D20,1)=TODAY()</formula>
    </cfRule>
    <cfRule type="expression" dxfId="11973" priority="429">
      <formula>$H$19&lt;&gt;""</formula>
    </cfRule>
    <cfRule type="expression" dxfId="11972" priority="430">
      <formula>($E$21+$G$21+$I$21)=$G$20</formula>
    </cfRule>
  </conditionalFormatting>
  <conditionalFormatting sqref="E22:F22">
    <cfRule type="expression" dxfId="11971" priority="342">
      <formula>AND(SUM(E21,G21,I21)&lt;&gt;0,SUM(E21,G21,I21)=G20)</formula>
    </cfRule>
    <cfRule type="expression" dxfId="11970" priority="421">
      <formula>$H22&lt;&gt;""</formula>
    </cfRule>
    <cfRule type="timePeriod" dxfId="11969" priority="422" timePeriod="today">
      <formula>FLOOR(E22,1)=TODAY()</formula>
    </cfRule>
    <cfRule type="expression" dxfId="11968" priority="423">
      <formula>AND(E22&gt;=TODAY(),E22&lt;=TODAY()+1)</formula>
    </cfRule>
    <cfRule type="expression" dxfId="11967" priority="424">
      <formula>$I$20&lt;&gt;""</formula>
    </cfRule>
  </conditionalFormatting>
  <conditionalFormatting sqref="D24:I24">
    <cfRule type="timePeriod" dxfId="11966" priority="142" timePeriod="tomorrow">
      <formula>FLOOR(D24,1)=TODAY()+1</formula>
    </cfRule>
    <cfRule type="expression" dxfId="11965" priority="147">
      <formula>D$24&lt;=TODAY()</formula>
    </cfRule>
  </conditionalFormatting>
  <conditionalFormatting sqref="D24:I24">
    <cfRule type="expression" dxfId="11964" priority="106">
      <formula>D$25&lt;&gt;""</formula>
    </cfRule>
  </conditionalFormatting>
  <conditionalFormatting sqref="D25:I25">
    <cfRule type="expression" dxfId="11963" priority="204">
      <formula>AND(D23&lt;&gt;"",YEAR($D23)=2018)</formula>
    </cfRule>
    <cfRule type="expression" dxfId="11962" priority="283">
      <formula>AND(D23&lt;&gt;"",YEAR($D23)=2019)</formula>
    </cfRule>
    <cfRule type="expression" dxfId="11961" priority="414">
      <formula>AND(D23&lt;&gt;"",YEAR($D23)=2020)</formula>
    </cfRule>
    <cfRule type="expression" dxfId="11960" priority="415">
      <formula>AND(D23&lt;&gt;"",YEAR($D23)=2021)</formula>
    </cfRule>
    <cfRule type="expression" dxfId="11959" priority="416">
      <formula>AND(D23&lt;&gt;"",YEAR($D23)=2022)</formula>
    </cfRule>
    <cfRule type="expression" dxfId="11958" priority="417">
      <formula>AND(D23&lt;&gt;"",YEAR($D23)=2023)</formula>
    </cfRule>
  </conditionalFormatting>
  <conditionalFormatting sqref="D27">
    <cfRule type="expression" dxfId="11957" priority="132">
      <formula>AND(D27&gt;=TODAY(),D27&lt;=TODAY()+2)</formula>
    </cfRule>
    <cfRule type="expression" dxfId="11956" priority="144">
      <formula>AND(TODAY()&gt;=$H$22+6,TODAY()&lt;=$D$27-2)</formula>
    </cfRule>
  </conditionalFormatting>
  <conditionalFormatting sqref="H19">
    <cfRule type="timePeriod" dxfId="11955" priority="412" timePeriod="today">
      <formula>FLOOR(H19,1)=TODAY()</formula>
    </cfRule>
  </conditionalFormatting>
  <conditionalFormatting sqref="H19:I19">
    <cfRule type="expression" dxfId="11954" priority="410">
      <formula>$D20&lt;&gt;""</formula>
    </cfRule>
    <cfRule type="expression" dxfId="11953" priority="411">
      <formula>AND(H19="",D19&lt;&gt;"",D19&lt;=TODAY())</formula>
    </cfRule>
  </conditionalFormatting>
  <conditionalFormatting sqref="I20">
    <cfRule type="expression" dxfId="11952" priority="409">
      <formula>G20=(E21+G21+I21)</formula>
    </cfRule>
  </conditionalFormatting>
  <conditionalFormatting sqref="H22:I22">
    <cfRule type="expression" dxfId="11951" priority="405">
      <formula>(E21+G21+I21)=G20</formula>
    </cfRule>
    <cfRule type="expression" dxfId="11950" priority="406">
      <formula>AND(H22="",E22&lt;&gt;"",E22&lt;=TODAY())</formula>
    </cfRule>
    <cfRule type="notContainsBlanks" dxfId="11949" priority="407">
      <formula>LEN(TRIM(H22))&gt;0</formula>
    </cfRule>
    <cfRule type="expression" dxfId="11948" priority="408">
      <formula>E22=TODAY()</formula>
    </cfRule>
  </conditionalFormatting>
  <conditionalFormatting sqref="I27">
    <cfRule type="cellIs" dxfId="11947" priority="403" operator="lessThan">
      <formula>1</formula>
    </cfRule>
  </conditionalFormatting>
  <conditionalFormatting sqref="I27">
    <cfRule type="expression" dxfId="11946" priority="404">
      <formula>IF(AND(E26="",G26="",I26="",(D23:I23)=""),"",IF(E26+G26+I26&lt;&gt;SUM(D23:I23),G27&lt;=TODAY()))</formula>
    </cfRule>
  </conditionalFormatting>
  <conditionalFormatting sqref="L7">
    <cfRule type="timePeriod" dxfId="11945" priority="328" timePeriod="today">
      <formula>FLOOR(L7,1)=TODAY()</formula>
    </cfRule>
    <cfRule type="expression" dxfId="11944" priority="339">
      <formula>AND(L7&gt;=TODAY(),L7&lt;=TODAY()+1)</formula>
    </cfRule>
  </conditionalFormatting>
  <conditionalFormatting sqref="L7:M7">
    <cfRule type="expression" dxfId="11943" priority="318">
      <formula>$P7&lt;&gt;""</formula>
    </cfRule>
    <cfRule type="expression" dxfId="11942" priority="398">
      <formula>AND(TODAY()&gt;=$L$6+4,$P$7&lt;&gt;"")</formula>
    </cfRule>
  </conditionalFormatting>
  <conditionalFormatting sqref="L8">
    <cfRule type="expression" dxfId="11941" priority="397">
      <formula>AND(L8&gt;=TODAY(),L8&lt;=TODAY()+1)</formula>
    </cfRule>
  </conditionalFormatting>
  <conditionalFormatting sqref="L8:M8">
    <cfRule type="expression" dxfId="11940" priority="395">
      <formula>$O7&lt;&gt;""</formula>
    </cfRule>
    <cfRule type="timePeriod" dxfId="11939" priority="396" timePeriod="today">
      <formula>FLOOR(L8,1)=TODAY()</formula>
    </cfRule>
    <cfRule type="expression" dxfId="11938" priority="399">
      <formula>$P$7&lt;&gt;""</formula>
    </cfRule>
    <cfRule type="expression" dxfId="11937" priority="400">
      <formula>($M$9+$O$9+$Q$9)=$O$8</formula>
    </cfRule>
  </conditionalFormatting>
  <conditionalFormatting sqref="M10:N10">
    <cfRule type="expression" dxfId="11936" priority="336">
      <formula>"ET(SOMME(M8;O8;Q8)&lt;&gt;0;SOMME(M8;O8;Q9)=O7)  "</formula>
    </cfRule>
    <cfRule type="expression" dxfId="11935" priority="391">
      <formula>$P10&lt;&gt;""</formula>
    </cfRule>
    <cfRule type="timePeriod" dxfId="11934" priority="392" timePeriod="today">
      <formula>FLOOR(M10,1)=TODAY()</formula>
    </cfRule>
    <cfRule type="expression" dxfId="11933" priority="393">
      <formula>AND(M10&gt;=TODAY(),M10&lt;=TODAY()+1)</formula>
    </cfRule>
    <cfRule type="expression" dxfId="11932" priority="394">
      <formula>$Q$8&lt;&gt;""</formula>
    </cfRule>
  </conditionalFormatting>
  <conditionalFormatting sqref="L13:Q13">
    <cfRule type="expression" dxfId="11931" priority="192">
      <formula>AND(L11&lt;&gt;"",YEAR($L11)=2018)</formula>
    </cfRule>
    <cfRule type="expression" dxfId="11930" priority="265">
      <formula>AND(L11&lt;&gt;"",YEAR($L11)=2019)</formula>
    </cfRule>
    <cfRule type="expression" dxfId="11929" priority="384">
      <formula>AND(L11&lt;&gt;"",YEAR($L11)=2020)</formula>
    </cfRule>
    <cfRule type="expression" dxfId="11928" priority="385">
      <formula>AND(L11&lt;&gt;"",YEAR($L11)=2021)</formula>
    </cfRule>
    <cfRule type="expression" dxfId="11927" priority="386">
      <formula>AND(L11&lt;&gt;"",YEAR($L11)=2022)</formula>
    </cfRule>
    <cfRule type="expression" dxfId="11926" priority="387">
      <formula>AND(L11&lt;&gt;"",YEAR($L11)=2023)</formula>
    </cfRule>
  </conditionalFormatting>
  <conditionalFormatting sqref="L15">
    <cfRule type="expression" dxfId="11925" priority="134">
      <formula>AND(L15&gt;=TODAY(),L15&lt;=TODAY()+2)</formula>
    </cfRule>
    <cfRule type="expression" dxfId="11924" priority="148">
      <formula>AND(TODAY()&gt;=$P$10+6,TODAY()&lt;=$L$15-2)</formula>
    </cfRule>
  </conditionalFormatting>
  <conditionalFormatting sqref="P7">
    <cfRule type="timePeriod" dxfId="11923" priority="382" timePeriod="today">
      <formula>FLOOR(P7,1)=TODAY()</formula>
    </cfRule>
  </conditionalFormatting>
  <conditionalFormatting sqref="P7:Q7">
    <cfRule type="expression" dxfId="11922" priority="380">
      <formula>$L8&lt;&gt;""</formula>
    </cfRule>
    <cfRule type="expression" dxfId="11921" priority="381">
      <formula>AND(P7="",L7&lt;&gt;"",L7&lt;=TODAY())</formula>
    </cfRule>
  </conditionalFormatting>
  <conditionalFormatting sqref="Q8">
    <cfRule type="expression" dxfId="11920" priority="379">
      <formula>O8=(M9+O9+Q9)</formula>
    </cfRule>
  </conditionalFormatting>
  <conditionalFormatting sqref="P10:Q10">
    <cfRule type="expression" dxfId="11919" priority="375">
      <formula>(M9+O9+Q9)=O8</formula>
    </cfRule>
    <cfRule type="expression" dxfId="11918" priority="376">
      <formula>AND(P10="",M10&lt;&gt;"",M10&lt;=TODAY())</formula>
    </cfRule>
    <cfRule type="notContainsBlanks" dxfId="11917" priority="377">
      <formula>LEN(TRIM(P10))&gt;0</formula>
    </cfRule>
    <cfRule type="expression" dxfId="11916" priority="378">
      <formula>M10=TODAY()</formula>
    </cfRule>
  </conditionalFormatting>
  <conditionalFormatting sqref="Q15">
    <cfRule type="cellIs" dxfId="11915" priority="373" operator="lessThan">
      <formula>1</formula>
    </cfRule>
  </conditionalFormatting>
  <conditionalFormatting sqref="Q15">
    <cfRule type="expression" dxfId="11914" priority="374">
      <formula>IF(AND(M14="",O14="",Q14="",(L11:Q11)=""),"",IF(M14+O14+Q14&lt;&gt;SUM(L11:Q11),O15&lt;=TODAY()))</formula>
    </cfRule>
  </conditionalFormatting>
  <conditionalFormatting sqref="L19">
    <cfRule type="timePeriod" dxfId="11913" priority="327" timePeriod="today">
      <formula>FLOOR(L19,1)=TODAY()</formula>
    </cfRule>
    <cfRule type="expression" dxfId="11912" priority="335">
      <formula>AND(L19&gt;=TODAY(),L19&lt;=TODAY()+1)</formula>
    </cfRule>
  </conditionalFormatting>
  <conditionalFormatting sqref="L19:M19">
    <cfRule type="expression" dxfId="11911" priority="316">
      <formula>$P19&lt;&gt;""</formula>
    </cfRule>
    <cfRule type="expression" dxfId="11910" priority="368">
      <formula>AND(TODAY()&gt;=$L$18+4,$P$19&lt;&gt;"")</formula>
    </cfRule>
  </conditionalFormatting>
  <conditionalFormatting sqref="L20:M20">
    <cfRule type="expression" dxfId="11909" priority="365">
      <formula>$Q20&lt;&gt;""</formula>
    </cfRule>
    <cfRule type="timePeriod" dxfId="11908" priority="366" timePeriod="today">
      <formula>FLOOR(L20,1)=TODAY()</formula>
    </cfRule>
    <cfRule type="expression" dxfId="11907" priority="367">
      <formula>AND(L20&gt;=TODAY(),L20&lt;=TODAY()+1)</formula>
    </cfRule>
    <cfRule type="expression" dxfId="11906" priority="369">
      <formula>$P$19&lt;&gt;""</formula>
    </cfRule>
    <cfRule type="expression" dxfId="11905" priority="370">
      <formula>($M$21+$O$21+$Q$21)=$O$20</formula>
    </cfRule>
  </conditionalFormatting>
  <conditionalFormatting sqref="M22:N22">
    <cfRule type="expression" dxfId="11904" priority="332">
      <formula>AND(SUM(M21,O21,Q21)&lt;&gt;0,SUM(M21,O21,Q21)=O20)</formula>
    </cfRule>
    <cfRule type="expression" dxfId="11903" priority="361">
      <formula>$P22&lt;&gt;""</formula>
    </cfRule>
    <cfRule type="timePeriod" dxfId="11902" priority="362" timePeriod="today">
      <formula>FLOOR(M22,1)=TODAY()</formula>
    </cfRule>
    <cfRule type="expression" dxfId="11901" priority="363">
      <formula>AND(M22&gt;=TODAY(),M22&lt;=TODAY()+1)</formula>
    </cfRule>
    <cfRule type="expression" dxfId="11900" priority="364">
      <formula>$Q$20&lt;&gt;""</formula>
    </cfRule>
  </conditionalFormatting>
  <conditionalFormatting sqref="L25:Q25">
    <cfRule type="expression" dxfId="11899" priority="163">
      <formula>AND(L23&lt;&gt;"",YEAR($L23)=2023)</formula>
    </cfRule>
    <cfRule type="expression" dxfId="11898" priority="252">
      <formula>AND(L23&lt;&gt;"",YEAR($L23)=2022)</formula>
    </cfRule>
    <cfRule type="expression" dxfId="11897" priority="354">
      <formula>AND(L23&lt;&gt;"",YEAR($L23)=2021)</formula>
    </cfRule>
    <cfRule type="expression" dxfId="11896" priority="355">
      <formula>AND(L23&lt;&gt;"",YEAR($L23)=2020)</formula>
    </cfRule>
    <cfRule type="expression" dxfId="11895" priority="356">
      <formula>AND(L23&lt;&gt;"",YEAR($L23)=2019)</formula>
    </cfRule>
    <cfRule type="expression" dxfId="11894" priority="357">
      <formula>AND(L23&lt;&gt;"",YEAR($L23)=2018)</formula>
    </cfRule>
  </conditionalFormatting>
  <conditionalFormatting sqref="L27">
    <cfRule type="expression" dxfId="11893" priority="136">
      <formula>AND(L27&gt;=TODAY(),L27&lt;=TODAY()+2)</formula>
    </cfRule>
    <cfRule type="expression" dxfId="11892" priority="188">
      <formula>AND(TODAY()&gt;=$P$22+6,TODAY()&lt;=$L$27-2)</formula>
    </cfRule>
  </conditionalFormatting>
  <conditionalFormatting sqref="P19">
    <cfRule type="timePeriod" dxfId="11891" priority="352" timePeriod="today">
      <formula>FLOOR(P19,1)=TODAY()</formula>
    </cfRule>
  </conditionalFormatting>
  <conditionalFormatting sqref="P19:Q19">
    <cfRule type="expression" dxfId="11890" priority="350">
      <formula>$L20&lt;&gt;""</formula>
    </cfRule>
    <cfRule type="expression" dxfId="11889" priority="351">
      <formula>AND(P19="",L19&lt;&gt;"",L19&lt;=TODAY())</formula>
    </cfRule>
  </conditionalFormatting>
  <conditionalFormatting sqref="P22:Q22">
    <cfRule type="expression" dxfId="11888" priority="346">
      <formula>(M21+O21+Q21)=O20</formula>
    </cfRule>
    <cfRule type="expression" dxfId="11887" priority="347">
      <formula>AND(P22="",M22&lt;&gt;"",M22&lt;=TODAY())</formula>
    </cfRule>
    <cfRule type="notContainsBlanks" dxfId="11886" priority="348">
      <formula>LEN(TRIM(P22))&gt;0</formula>
    </cfRule>
    <cfRule type="expression" dxfId="11885" priority="349">
      <formula>M22=TODAY()</formula>
    </cfRule>
  </conditionalFormatting>
  <conditionalFormatting sqref="Q27">
    <cfRule type="cellIs" dxfId="11884" priority="344" operator="lessThan">
      <formula>1</formula>
    </cfRule>
  </conditionalFormatting>
  <conditionalFormatting sqref="Q27">
    <cfRule type="expression" dxfId="11883" priority="345">
      <formula>IF(AND(M26="",O26="",Q26="",(L23:Q23)=""),"",IF(M26+O26+Q26&lt;&gt;SUM(L23:Q23),O27&lt;=TODAY()))</formula>
    </cfRule>
  </conditionalFormatting>
  <conditionalFormatting sqref="D6:I15">
    <cfRule type="expression" dxfId="11882" priority="223">
      <formula>AND(($E$14+$G$14+$I$14)&lt;&gt;"",COUNTA($D$11:$I$11)&gt;0,COUNTA($D$11:$I$11)=($E$14+$G$14+$I$14))</formula>
    </cfRule>
  </conditionalFormatting>
  <conditionalFormatting sqref="D18:I27">
    <cfRule type="expression" dxfId="11881" priority="164">
      <formula>AND(($E$26+$G$26+$I$26)&lt;&gt;"",COUNTA($D$23:$I$23)&gt;0,COUNTA($D$23:$I$23)=($E$26+$G$26+$I$26))</formula>
    </cfRule>
  </conditionalFormatting>
  <conditionalFormatting sqref="L12:Q12">
    <cfRule type="timePeriod" dxfId="11880" priority="149" timePeriod="tomorrow">
      <formula>FLOOR(L12,1)=TODAY()+1</formula>
    </cfRule>
    <cfRule type="expression" dxfId="11879" priority="152">
      <formula>L$12&lt;=TODAY()</formula>
    </cfRule>
  </conditionalFormatting>
  <conditionalFormatting sqref="L12:Q12">
    <cfRule type="expression" dxfId="11878" priority="100">
      <formula>L$13&lt;&gt;""</formula>
    </cfRule>
  </conditionalFormatting>
  <conditionalFormatting sqref="L6:Q15">
    <cfRule type="expression" dxfId="11877" priority="168">
      <formula>AND(($M$14+$O$14+$Q$14)&lt;&gt;"",COUNTA($L$11:$Q$11)&gt;0,COUNTA($L$11:$Q$11)=($M$14+$O$14+$Q$14))</formula>
    </cfRule>
  </conditionalFormatting>
  <conditionalFormatting sqref="L24:Q24">
    <cfRule type="expression" dxfId="11876" priority="138">
      <formula>L$24&lt;=TODAY()</formula>
    </cfRule>
    <cfRule type="timePeriod" dxfId="11875" priority="179" timePeriod="tomorrow">
      <formula>FLOOR(L24,1)=TODAY()+1</formula>
    </cfRule>
  </conditionalFormatting>
  <conditionalFormatting sqref="L24:Q24">
    <cfRule type="expression" dxfId="11874" priority="92">
      <formula>L$25&lt;&gt;""</formula>
    </cfRule>
  </conditionalFormatting>
  <conditionalFormatting sqref="L18:Q27">
    <cfRule type="expression" dxfId="11873" priority="162">
      <formula>AND(($M$26+$O$26+$Q$26)&lt;&gt;"",COUNTA($L$23:$Q$23)&gt;0,COUNTA($L$23:$Q$23)=($M$26+$O$26+$Q$26))</formula>
    </cfRule>
  </conditionalFormatting>
  <conditionalFormatting sqref="D6:I10">
    <cfRule type="expression" dxfId="11872" priority="160">
      <formula>AND($E$9&lt;&gt;"",$G$9&lt;&gt;"",$I$9&lt;&gt;"",$G$8&lt;&gt;"",$E$9+$G$9+$I$9=$G$8)</formula>
    </cfRule>
  </conditionalFormatting>
  <conditionalFormatting sqref="D18:I22">
    <cfRule type="expression" dxfId="11871" priority="157">
      <formula>AND($E$21&lt;&gt;"",$G$21&lt;&gt;"",$I$21&lt;&gt;"",$G$20&lt;&gt;"",$E$21+$G$21+$I$21=$G$20)</formula>
    </cfRule>
  </conditionalFormatting>
  <conditionalFormatting sqref="L6:Q10">
    <cfRule type="expression" dxfId="11870" priority="159">
      <formula>AND($M$9&lt;&gt;"",$O$9&lt;&gt;"",$Q$9&lt;&gt;"",$O$8&lt;&gt;"",$M$9+$O$9+$Q$9=$O$8)</formula>
    </cfRule>
  </conditionalFormatting>
  <conditionalFormatting sqref="L18:Q22">
    <cfRule type="expression" dxfId="11869" priority="155">
      <formula>AND($M$21&lt;&gt;"",$O$21&lt;&gt;"",$Q$21&lt;&gt;"",$O$20&lt;&gt;"",$M$21+$O$21+$Q$21=$O$20)</formula>
    </cfRule>
  </conditionalFormatting>
  <conditionalFormatting sqref="M5:N5">
    <cfRule type="expression" dxfId="11868" priority="80">
      <formula>$M$5&lt;&gt;""</formula>
    </cfRule>
    <cfRule type="expression" dxfId="11867" priority="89">
      <formula>OR(D27&lt;=TODAY()-2,Q5&lt;=TODAY()-2)</formula>
    </cfRule>
    <cfRule type="expression" dxfId="11866" priority="321">
      <formula>$M$4&lt;&gt;""</formula>
    </cfRule>
    <cfRule type="expression" dxfId="11865" priority="325">
      <formula>OR($E$21+$G$21+$I$21=$I$20,$E$26+$G$26+$I$26=$I$20,TODAY()&gt;=$D$27-2)</formula>
    </cfRule>
  </conditionalFormatting>
  <conditionalFormatting sqref="D6">
    <cfRule type="expression" dxfId="11864" priority="247">
      <formula>$D$6&lt;&gt;""</formula>
    </cfRule>
    <cfRule type="expression" dxfId="11863" priority="281">
      <formula>$D7=TODAY()</formula>
    </cfRule>
    <cfRule type="expression" dxfId="11862" priority="433">
      <formula>$I$5&lt;&gt;""</formula>
    </cfRule>
  </conditionalFormatting>
  <conditionalFormatting sqref="L6">
    <cfRule type="expression" dxfId="11861" priority="244">
      <formula>$L6&lt;&gt;""</formula>
    </cfRule>
    <cfRule type="expression" dxfId="11860" priority="383">
      <formula>$L$7=TODAY()</formula>
    </cfRule>
    <cfRule type="expression" dxfId="11859" priority="401">
      <formula>$Q$4&lt;&gt;""</formula>
    </cfRule>
  </conditionalFormatting>
  <conditionalFormatting sqref="D18">
    <cfRule type="expression" dxfId="11858" priority="298">
      <formula>$D$18&lt;&gt;""</formula>
    </cfRule>
    <cfRule type="expression" dxfId="11857" priority="431">
      <formula>$I$16&lt;&gt;""</formula>
    </cfRule>
  </conditionalFormatting>
  <conditionalFormatting sqref="L18">
    <cfRule type="expression" dxfId="11856" priority="243">
      <formula>$L18&lt;&gt;""</formula>
    </cfRule>
    <cfRule type="expression" dxfId="11855" priority="353">
      <formula>$L$19=TODAY()</formula>
    </cfRule>
    <cfRule type="expression" dxfId="11854" priority="371">
      <formula>$Q$16&lt;&gt;""</formula>
    </cfRule>
  </conditionalFormatting>
  <conditionalFormatting sqref="E5">
    <cfRule type="expression" dxfId="11853" priority="309">
      <formula>$E5&lt;&gt;""</formula>
    </cfRule>
    <cfRule type="expression" dxfId="11852" priority="323">
      <formula>$E$4&lt;&gt;""</formula>
    </cfRule>
  </conditionalFormatting>
  <conditionalFormatting sqref="D11">
    <cfRule type="expression" dxfId="11851" priority="111">
      <formula>IF($I8&gt;=1,$H$10,"")</formula>
    </cfRule>
  </conditionalFormatting>
  <conditionalFormatting sqref="E11">
    <cfRule type="expression" dxfId="11850" priority="122">
      <formula>IF($I$8&gt;=2,$H$10,"")</formula>
    </cfRule>
    <cfRule type="expression" dxfId="11849" priority="211">
      <formula>$E11&lt;&gt;""</formula>
    </cfRule>
  </conditionalFormatting>
  <conditionalFormatting sqref="F11">
    <cfRule type="expression" dxfId="11848" priority="176">
      <formula>IF($I$8&gt;=3,$H$10,"")</formula>
    </cfRule>
    <cfRule type="expression" dxfId="11847" priority="219">
      <formula>$F$11&lt;&gt;""</formula>
    </cfRule>
  </conditionalFormatting>
  <conditionalFormatting sqref="G11">
    <cfRule type="expression" dxfId="11846" priority="207">
      <formula>IF($I$8&gt;=4,$H$10,"")</formula>
    </cfRule>
    <cfRule type="expression" dxfId="11845" priority="224">
      <formula>$G$11&lt;&gt;""</formula>
    </cfRule>
  </conditionalFormatting>
  <conditionalFormatting sqref="H11">
    <cfRule type="expression" dxfId="11844" priority="208">
      <formula>IF($I$8&gt;=5,$H$10,"")</formula>
    </cfRule>
    <cfRule type="expression" dxfId="11843" priority="225">
      <formula>$H$11&lt;&gt;""</formula>
    </cfRule>
  </conditionalFormatting>
  <conditionalFormatting sqref="I11">
    <cfRule type="expression" dxfId="11842" priority="209">
      <formula>IF($I$8&gt;=6,$H$10,"")</formula>
    </cfRule>
    <cfRule type="expression" dxfId="11841" priority="226">
      <formula>$I$11&lt;&gt;""</formula>
    </cfRule>
  </conditionalFormatting>
  <conditionalFormatting sqref="D23">
    <cfRule type="expression" dxfId="11840" priority="166">
      <formula>IF($I$20&gt;=1,$H$22,"")</formula>
    </cfRule>
  </conditionalFormatting>
  <conditionalFormatting sqref="E23">
    <cfRule type="expression" dxfId="11839" priority="203">
      <formula>IF($I$20&gt;=2,$H$22,"")</formula>
    </cfRule>
    <cfRule type="expression" dxfId="11838" priority="206">
      <formula>$E$23&lt;&gt;""</formula>
    </cfRule>
  </conditionalFormatting>
  <conditionalFormatting sqref="F23">
    <cfRule type="expression" dxfId="11837" priority="202">
      <formula>IF($I$20&gt;=3,$H$22,"")</formula>
    </cfRule>
    <cfRule type="expression" dxfId="11836" priority="212">
      <formula>$F$23&lt;&gt;""</formula>
    </cfRule>
  </conditionalFormatting>
  <conditionalFormatting sqref="G23">
    <cfRule type="expression" dxfId="11835" priority="201">
      <formula>IF($I$20&gt;=4,$H$22,"")</formula>
    </cfRule>
    <cfRule type="expression" dxfId="11834" priority="213">
      <formula>$G$23&lt;&gt;""</formula>
    </cfRule>
  </conditionalFormatting>
  <conditionalFormatting sqref="H23">
    <cfRule type="expression" dxfId="11833" priority="174">
      <formula>IF($I$20&gt;=5,$H$22,"")</formula>
    </cfRule>
    <cfRule type="expression" dxfId="11832" priority="214">
      <formula>$H$23&lt;&gt;""</formula>
    </cfRule>
  </conditionalFormatting>
  <conditionalFormatting sqref="I23">
    <cfRule type="expression" dxfId="11831" priority="105">
      <formula>IF($I$20&gt;=6,$H$22,"")</formula>
    </cfRule>
    <cfRule type="expression" dxfId="11830" priority="216">
      <formula>$I$23&lt;&gt;""</formula>
    </cfRule>
  </conditionalFormatting>
  <conditionalFormatting sqref="L11">
    <cfRule type="expression" dxfId="11829" priority="169">
      <formula>IF($Q8&gt;=1,$P$10,"")</formula>
    </cfRule>
  </conditionalFormatting>
  <conditionalFormatting sqref="M11">
    <cfRule type="expression" dxfId="11828" priority="99">
      <formula>IF($Q$8&gt;=2,$P$10,"")</formula>
    </cfRule>
    <cfRule type="expression" dxfId="11827" priority="194">
      <formula>$M$11&lt;&gt;""</formula>
    </cfRule>
  </conditionalFormatting>
  <conditionalFormatting sqref="N11">
    <cfRule type="expression" dxfId="11826" priority="175">
      <formula>IF($Q$8&gt;=3,$P$10,"")</formula>
    </cfRule>
    <cfRule type="expression" dxfId="11825" priority="195">
      <formula>$N$11&lt;&gt;""</formula>
    </cfRule>
  </conditionalFormatting>
  <conditionalFormatting sqref="O11">
    <cfRule type="expression" dxfId="11824" priority="191">
      <formula>IF($Q$8&gt;=4,$P$10,"")</formula>
    </cfRule>
    <cfRule type="expression" dxfId="11823" priority="196">
      <formula>$O$11&lt;&gt;""</formula>
    </cfRule>
  </conditionalFormatting>
  <conditionalFormatting sqref="P11">
    <cfRule type="expression" dxfId="11822" priority="190">
      <formula>IF($Q$8&gt;=5,$P$10,"")</formula>
    </cfRule>
    <cfRule type="expression" dxfId="11821" priority="197">
      <formula>$P$11&lt;&gt;""</formula>
    </cfRule>
  </conditionalFormatting>
  <conditionalFormatting sqref="Q11">
    <cfRule type="expression" dxfId="11820" priority="189">
      <formula>IF($Q$8&gt;=6,$P$10,"")</formula>
    </cfRule>
    <cfRule type="expression" dxfId="11819" priority="198">
      <formula>$Q$11&lt;&gt;""</formula>
    </cfRule>
  </conditionalFormatting>
  <conditionalFormatting sqref="L23">
    <cfRule type="expression" dxfId="11818" priority="180">
      <formula>IF($Q$20&gt;=1,$P$22,"")</formula>
    </cfRule>
  </conditionalFormatting>
  <conditionalFormatting sqref="M23">
    <cfRule type="expression" dxfId="11817" priority="91">
      <formula>IF($Q$20&gt;=2,$P$22,"")</formula>
    </cfRule>
    <cfRule type="expression" dxfId="11816" priority="181">
      <formula>$M$23&lt;&gt;""</formula>
    </cfRule>
  </conditionalFormatting>
  <conditionalFormatting sqref="N23">
    <cfRule type="expression" dxfId="11815" priority="178">
      <formula>IF($Q$20&gt;=3,$P$22,"")</formula>
    </cfRule>
    <cfRule type="expression" dxfId="11814" priority="182">
      <formula>$N$23&lt;&gt;""</formula>
    </cfRule>
  </conditionalFormatting>
  <conditionalFormatting sqref="O23">
    <cfRule type="expression" dxfId="11813" priority="177">
      <formula>IF($Q$20&gt;=4,$P$22,"")</formula>
    </cfRule>
    <cfRule type="expression" dxfId="11812" priority="183">
      <formula>$O$23&lt;&gt;""</formula>
    </cfRule>
  </conditionalFormatting>
  <conditionalFormatting sqref="P23">
    <cfRule type="expression" dxfId="11811" priority="173">
      <formula>IF($Q$20&gt;=5,$P$22,"")</formula>
    </cfRule>
    <cfRule type="expression" dxfId="11810" priority="184">
      <formula>$P$23&lt;&gt;""</formula>
    </cfRule>
  </conditionalFormatting>
  <conditionalFormatting sqref="Q23">
    <cfRule type="expression" dxfId="11809" priority="131">
      <formula>IF($Q$20&gt;=6,$P$22,"")</formula>
    </cfRule>
    <cfRule type="expression" dxfId="11808" priority="185">
      <formula>$Q$23&lt;&gt;""</formula>
    </cfRule>
  </conditionalFormatting>
  <conditionalFormatting sqref="D11:I11">
    <cfRule type="expression" dxfId="11807" priority="55">
      <formula>D$11&lt;&gt;""</formula>
    </cfRule>
    <cfRule type="expression" dxfId="11806" priority="210">
      <formula>$H$10&lt;=TODAY()-2</formula>
    </cfRule>
  </conditionalFormatting>
  <conditionalFormatting sqref="L11:Q11">
    <cfRule type="expression" dxfId="11805" priority="54">
      <formula>L$11&lt;&gt;""</formula>
    </cfRule>
    <cfRule type="expression" dxfId="11804" priority="193">
      <formula>$P$10&lt;=TODAY()-2</formula>
    </cfRule>
  </conditionalFormatting>
  <conditionalFormatting sqref="D23:I23">
    <cfRule type="expression" dxfId="11803" priority="53">
      <formula>D$23&lt;&gt;""</formula>
    </cfRule>
    <cfRule type="expression" dxfId="11802" priority="205">
      <formula>$H$22&lt;=TODAY()-2</formula>
    </cfRule>
  </conditionalFormatting>
  <conditionalFormatting sqref="L23:Q23">
    <cfRule type="expression" dxfId="11801" priority="52">
      <formula>L$23&lt;&gt;""</formula>
    </cfRule>
    <cfRule type="expression" dxfId="11800" priority="186">
      <formula>$P$22&lt;=TODAY()-2</formula>
    </cfRule>
  </conditionalFormatting>
  <conditionalFormatting sqref="M12">
    <cfRule type="expression" dxfId="11799" priority="264">
      <formula>AND(TODAY()&gt;=$M$11,TODAY()&lt;=$M$12-1)</formula>
    </cfRule>
  </conditionalFormatting>
  <conditionalFormatting sqref="L12">
    <cfRule type="expression" dxfId="11798" priority="337">
      <formula>AND(TODAY()&gt;=$L$11,TODAY()&lt;=$L$12-1)</formula>
    </cfRule>
  </conditionalFormatting>
  <conditionalFormatting sqref="N12">
    <cfRule type="expression" dxfId="11797" priority="104">
      <formula>$N$12&lt;=TODAY()</formula>
    </cfRule>
    <cfRule type="expression" dxfId="11796" priority="240">
      <formula>AND(TODAY()&gt;=$N$11,TODAY()&lt;=$N$12-1)</formula>
    </cfRule>
  </conditionalFormatting>
  <conditionalFormatting sqref="O12">
    <cfRule type="expression" dxfId="11795" priority="103">
      <formula>$O$12&lt;=TODAY()</formula>
    </cfRule>
    <cfRule type="expression" dxfId="11794" priority="158">
      <formula>AND(TODAY()&gt;=$O$11,TODAY()&lt;=$O$12-1)</formula>
    </cfRule>
  </conditionalFormatting>
  <conditionalFormatting sqref="P12">
    <cfRule type="expression" dxfId="11793" priority="102">
      <formula>$P12&lt;=TODAY()</formula>
    </cfRule>
    <cfRule type="expression" dxfId="11792" priority="153">
      <formula>AND(TODAY()&gt;=$P$11,TODAY()&lt;=$P$12-1)</formula>
    </cfRule>
  </conditionalFormatting>
  <conditionalFormatting sqref="Q12">
    <cfRule type="expression" dxfId="11791" priority="101">
      <formula>$Q$12&lt;=TODAY()</formula>
    </cfRule>
    <cfRule type="expression" dxfId="11790" priority="151">
      <formula>AND(TODAY()&gt;=$Q$11,TODAY()&lt;=$Q$12-1)</formula>
    </cfRule>
  </conditionalFormatting>
  <conditionalFormatting sqref="D24">
    <cfRule type="expression" dxfId="11789" priority="418">
      <formula>AND(TODAY()&gt;=D23,TODAY()&lt;=D24-1)</formula>
    </cfRule>
  </conditionalFormatting>
  <conditionalFormatting sqref="E24">
    <cfRule type="expression" dxfId="11788" priority="145">
      <formula>$E$24&lt;=TODAY()</formula>
    </cfRule>
    <cfRule type="expression" dxfId="11787" priority="282">
      <formula>AND(TODAY()&gt;=$E$23,TODAY()&lt;=$E$24-1)</formula>
    </cfRule>
  </conditionalFormatting>
  <conditionalFormatting sqref="F24">
    <cfRule type="expression" dxfId="11786" priority="110">
      <formula>$F$24&lt;=TODAY()</formula>
    </cfRule>
    <cfRule type="expression" dxfId="11785" priority="241">
      <formula>AND(TODAY()&gt;=$F$23,TODAY()&lt;=$F$24-1)</formula>
    </cfRule>
  </conditionalFormatting>
  <conditionalFormatting sqref="G24">
    <cfRule type="expression" dxfId="11784" priority="109">
      <formula>$G$24&lt;=TODAY()</formula>
    </cfRule>
    <cfRule type="expression" dxfId="11783" priority="156">
      <formula>AND(TODAY()&gt;=$G$23,TODAY()&lt;=$G$24-1)</formula>
    </cfRule>
  </conditionalFormatting>
  <conditionalFormatting sqref="H24">
    <cfRule type="expression" dxfId="11782" priority="108">
      <formula>$H$24&lt;=TODAY()</formula>
    </cfRule>
    <cfRule type="expression" dxfId="11781" priority="146">
      <formula>AND(TODAY()&gt;=$H$23,TODAY()&lt;=$H$24-1)</formula>
    </cfRule>
  </conditionalFormatting>
  <conditionalFormatting sqref="I24">
    <cfRule type="expression" dxfId="11780" priority="107">
      <formula>$I$24&lt;=TODAY()</formula>
    </cfRule>
    <cfRule type="expression" dxfId="11779" priority="143">
      <formula>AND(TODAY()&gt;=$I$23,TODAY()&lt;=$I$24-1)</formula>
    </cfRule>
  </conditionalFormatting>
  <conditionalFormatting sqref="L24">
    <cfRule type="expression" dxfId="11778" priority="333">
      <formula>AND(TODAY()&gt;=$L$23,TODAY()&lt;=$L$24-1)</formula>
    </cfRule>
  </conditionalFormatting>
  <conditionalFormatting sqref="M24">
    <cfRule type="expression" dxfId="11777" priority="137">
      <formula>$M$24&lt;=TODAY()</formula>
    </cfRule>
    <cfRule type="expression" dxfId="11776" priority="251">
      <formula>AND(TODAY()&gt;=$M$23,TODAY()&lt;=$M$24-1)</formula>
    </cfRule>
  </conditionalFormatting>
  <conditionalFormatting sqref="N24">
    <cfRule type="expression" dxfId="11775" priority="98">
      <formula>$N$24&lt;=TODAY()</formula>
    </cfRule>
    <cfRule type="expression" dxfId="11774" priority="154">
      <formula>AND(TODAY()&gt;=$N$23,TODAY()&lt;=$N$24-1)</formula>
    </cfRule>
  </conditionalFormatting>
  <conditionalFormatting sqref="O24">
    <cfRule type="expression" dxfId="11773" priority="96">
      <formula>$O$24&lt;=TODAY()</formula>
    </cfRule>
    <cfRule type="expression" dxfId="11772" priority="141">
      <formula>AND(TODAY()&gt;=$O$23,TODAY()&lt;=$O$24-1)</formula>
    </cfRule>
  </conditionalFormatting>
  <conditionalFormatting sqref="P24">
    <cfRule type="expression" dxfId="11771" priority="94">
      <formula>$P$24&lt;=TODAY()</formula>
    </cfRule>
    <cfRule type="expression" dxfId="11770" priority="140">
      <formula>AND(TODAY()&gt;=$P$23,TODAY()&lt;=$P$24-1)</formula>
    </cfRule>
  </conditionalFormatting>
  <conditionalFormatting sqref="Q24">
    <cfRule type="expression" dxfId="11769" priority="93">
      <formula>$Q$24&lt;=TODAY()</formula>
    </cfRule>
    <cfRule type="expression" dxfId="11768" priority="139">
      <formula>AND(TODAY()&gt;=$Q$23,TODAY()&lt;=$Q$24-1)</formula>
    </cfRule>
  </conditionalFormatting>
  <conditionalFormatting sqref="G15">
    <cfRule type="expression" dxfId="11767" priority="123">
      <formula>$G$15=TODAY()</formula>
    </cfRule>
    <cfRule type="expression" dxfId="11766" priority="124">
      <formula>AND(TODAY()&gt;=D15,TODAY()&lt;=G15)</formula>
    </cfRule>
  </conditionalFormatting>
  <conditionalFormatting sqref="G27">
    <cfRule type="expression" dxfId="11765" priority="120">
      <formula>$G$27=TODAY()</formula>
    </cfRule>
    <cfRule type="expression" dxfId="11764" priority="128">
      <formula>AND(TODAY()&gt;=$D$27,TODAY()&lt;=$G$27)</formula>
    </cfRule>
  </conditionalFormatting>
  <conditionalFormatting sqref="O15">
    <cfRule type="expression" dxfId="11763" priority="121">
      <formula>$O$15=TODAY()</formula>
    </cfRule>
    <cfRule type="expression" dxfId="11762" priority="126">
      <formula>AND(TODAY()&gt;=L15,TODAY()&lt;=O15)</formula>
    </cfRule>
  </conditionalFormatting>
  <conditionalFormatting sqref="O27">
    <cfRule type="expression" dxfId="11761" priority="119">
      <formula>$O$27=TODAY()</formula>
    </cfRule>
    <cfRule type="expression" dxfId="11760" priority="125">
      <formula>AND(TODAY()&gt;=$L$27,AUJOURDHUI&lt;=$O$27)</formula>
    </cfRule>
  </conditionalFormatting>
  <conditionalFormatting sqref="D12">
    <cfRule type="expression" dxfId="11759" priority="249">
      <formula>AND(TODAY()&gt;=D11,TODAY()&lt;=D12-1)</formula>
    </cfRule>
  </conditionalFormatting>
  <conditionalFormatting sqref="E12">
    <cfRule type="expression" dxfId="11758" priority="277">
      <formula>AND(TODAY()&gt;=$E$11,TODAY()&lt;=$E$12-1)</formula>
    </cfRule>
  </conditionalFormatting>
  <conditionalFormatting sqref="F12">
    <cfRule type="expression" dxfId="11757" priority="448">
      <formula>AND(TODAY()&gt;=$F$11,TODAY()&lt;=$F$12-1)</formula>
    </cfRule>
  </conditionalFormatting>
  <conditionalFormatting sqref="G12">
    <cfRule type="expression" dxfId="11756" priority="170">
      <formula>AND(TODAY()&gt;=$G$11,TODAY()&lt;=$G$12-1)</formula>
    </cfRule>
  </conditionalFormatting>
  <conditionalFormatting sqref="H12">
    <cfRule type="expression" dxfId="11755" priority="118">
      <formula>AND(TODAY()&gt;=$H$11,TODAY()&lt;=$H$12-1)</formula>
    </cfRule>
  </conditionalFormatting>
  <conditionalFormatting sqref="I12">
    <cfRule type="expression" dxfId="11754" priority="116">
      <formula>AND(TODAY()&gt;=$I$11,TODAY()&lt;=$I$12-1)</formula>
    </cfRule>
  </conditionalFormatting>
  <conditionalFormatting sqref="E4:F4">
    <cfRule type="expression" dxfId="11753" priority="83">
      <formula>$E$4&lt;&gt;""</formula>
    </cfRule>
    <cfRule type="expression" dxfId="11752" priority="84">
      <formula>$E$4=""</formula>
    </cfRule>
  </conditionalFormatting>
  <conditionalFormatting sqref="M4:N4">
    <cfRule type="expression" dxfId="11751" priority="56">
      <formula>$M$4&lt;&gt;""</formula>
    </cfRule>
    <cfRule type="expression" dxfId="11750" priority="79">
      <formula>Q4=TODAY()</formula>
    </cfRule>
    <cfRule type="expression" dxfId="11749" priority="81">
      <formula>OR(D27&lt;=TODAY()-2,Q5&lt;=TODAY()-2)</formula>
    </cfRule>
    <cfRule type="expression" dxfId="11748" priority="82">
      <formula>OR($E$21+$G$21+$I$21=$I$20,$E$26+$G$26+$I$26=$I$20,TODAY()&gt;=$D$27-2)</formula>
    </cfRule>
  </conditionalFormatting>
  <conditionalFormatting sqref="M17:N17">
    <cfRule type="expression" dxfId="11747" priority="67">
      <formula>$M$17&lt;&gt;""</formula>
    </cfRule>
    <cfRule type="expression" dxfId="11746" priority="73">
      <formula>OR(L15&lt;=TODAY()-2,Q17&lt;=TODAY()-2)</formula>
    </cfRule>
    <cfRule type="expression" dxfId="11745" priority="75">
      <formula>$M$16&lt;&gt;""</formula>
    </cfRule>
    <cfRule type="expression" dxfId="11744" priority="77">
      <formula>OR($M$9+$O$9+$Q$9=$Q$8,$M$14+$O$14+$Q$14=$Q$8,TODAY()&gt;=$L$15-2)</formula>
    </cfRule>
  </conditionalFormatting>
  <conditionalFormatting sqref="E17">
    <cfRule type="expression" dxfId="11743" priority="63">
      <formula>$E17&lt;&gt;""</formula>
    </cfRule>
    <cfRule type="expression" dxfId="11742" priority="76">
      <formula>$E$16&lt;&gt;""</formula>
    </cfRule>
  </conditionalFormatting>
  <conditionalFormatting sqref="E16:F16">
    <cfRule type="expression" dxfId="11741" priority="58">
      <formula>E16&lt;&gt;""</formula>
    </cfRule>
    <cfRule type="expression" dxfId="11740" priority="65">
      <formula>OR($E$9+$G$9+$I$9=$G$8,$E$14+$G$14+$I$14=$I$8,TODAY()&gt;=$D$15-2)</formula>
    </cfRule>
    <cfRule type="expression" dxfId="11739" priority="70">
      <formula>OR(D15&lt;=TODAY()-2,I17&lt;=TODAY()-2)</formula>
    </cfRule>
    <cfRule type="expression" dxfId="11738" priority="71">
      <formula>$I$16=TODAY()</formula>
    </cfRule>
  </conditionalFormatting>
  <conditionalFormatting sqref="M16:N16">
    <cfRule type="expression" dxfId="11737" priority="57">
      <formula>$M$16&lt;&gt;""</formula>
    </cfRule>
    <cfRule type="expression" dxfId="11736" priority="66">
      <formula>OR(L15&lt;=TODAY()-2,Q17&lt;=TODAY()-2)</formula>
    </cfRule>
    <cfRule type="expression" dxfId="11735" priority="68">
      <formula>OR($M$9+$O$9+$Q$9=$Q$8,$M$14+$O$14+$Q$14=$Q$8,TODAY()&gt;=$L$27-2)</formula>
    </cfRule>
    <cfRule type="expression" dxfId="11734" priority="69">
      <formula>Q16=TODAY()</formula>
    </cfRule>
  </conditionalFormatting>
  <conditionalFormatting sqref="E17:F17">
    <cfRule type="expression" dxfId="11733" priority="64">
      <formula>OR(D15&lt;=TODAY()-2,I17&lt;=TODAY()-2)</formula>
    </cfRule>
    <cfRule type="expression" dxfId="11732" priority="74">
      <formula>OR($E$9+$G$9+$I$9=$I$8,$E$14+$G$14+$I$14=$I$8,TODAY()&gt;=$D$15-2)</formula>
    </cfRule>
  </conditionalFormatting>
  <conditionalFormatting sqref="Q4:Q5">
    <cfRule type="expression" dxfId="11731" priority="42">
      <formula>AND($Q$5&lt;&gt;"",TODAY()&gt;=$Q$5,$Q4="")</formula>
    </cfRule>
    <cfRule type="timePeriod" dxfId="11730" priority="49" timePeriod="tomorrow">
      <formula>FLOOR(Q4,1)=TODAY()+1</formula>
    </cfRule>
  </conditionalFormatting>
  <conditionalFormatting sqref="I16:I17">
    <cfRule type="expression" dxfId="11729" priority="40">
      <formula>AND($I$17&lt;&gt;"",TODAY()&gt;=$I$17,$I16="")</formula>
    </cfRule>
    <cfRule type="timePeriod" dxfId="11728" priority="51" timePeriod="tomorrow">
      <formula>FLOOR(I16,1)=TODAY()+1</formula>
    </cfRule>
  </conditionalFormatting>
  <conditionalFormatting sqref="Q16:Q17">
    <cfRule type="expression" dxfId="11727" priority="38">
      <formula>AND($Q$17&lt;&gt;"",TODAY()&gt;=$Q$17,$Q16="")</formula>
    </cfRule>
    <cfRule type="timePeriod" dxfId="11726" priority="47" timePeriod="tomorrow">
      <formula>FLOOR(Q16,1)=TODAY()+1</formula>
    </cfRule>
  </conditionalFormatting>
  <conditionalFormatting sqref="I4">
    <cfRule type="expression" dxfId="11725" priority="35">
      <formula>$I$5&lt;&gt;""</formula>
    </cfRule>
    <cfRule type="expression" dxfId="11724" priority="36">
      <formula>$I$5&lt;&gt;""</formula>
    </cfRule>
  </conditionalFormatting>
  <conditionalFormatting sqref="E6:I6">
    <cfRule type="expression" dxfId="11723" priority="31">
      <formula>AND($H$7="",D6&lt;&gt;"",E6="")</formula>
    </cfRule>
  </conditionalFormatting>
  <conditionalFormatting sqref="M6:Q6">
    <cfRule type="expression" dxfId="11722" priority="30">
      <formula>AND($P$7="",L6&lt;&gt;"",M6="")</formula>
    </cfRule>
  </conditionalFormatting>
  <conditionalFormatting sqref="E18:I18">
    <cfRule type="expression" dxfId="11721" priority="29">
      <formula>AND($H$19="",D18&lt;&gt;"",E18="")</formula>
    </cfRule>
  </conditionalFormatting>
  <conditionalFormatting sqref="M18:Q18">
    <cfRule type="expression" dxfId="11720" priority="28">
      <formula>AND($P$19="",L18&lt;&gt;"",M18="")</formula>
    </cfRule>
  </conditionalFormatting>
  <conditionalFormatting sqref="Q16">
    <cfRule type="timePeriod" dxfId="11719" priority="21" timePeriod="today">
      <formula>FLOOR(Q16,1)=TODAY()</formula>
    </cfRule>
  </conditionalFormatting>
  <conditionalFormatting sqref="I31">
    <cfRule type="cellIs" dxfId="11718" priority="3" operator="lessThan">
      <formula>1</formula>
    </cfRule>
  </conditionalFormatting>
  <conditionalFormatting sqref="G34:H35">
    <cfRule type="timePeriod" dxfId="11717" priority="12" timePeriod="today">
      <formula>FLOOR(G34,1)=TODAY()</formula>
    </cfRule>
  </conditionalFormatting>
  <conditionalFormatting sqref="Q31">
    <cfRule type="expression" dxfId="11716" priority="11">
      <formula>M31</formula>
    </cfRule>
  </conditionalFormatting>
  <conditionalFormatting sqref="O34:P34">
    <cfRule type="timePeriod" dxfId="11715" priority="10" timePeriod="today">
      <formula>FLOOR(O34,1)=TODAY()</formula>
    </cfRule>
  </conditionalFormatting>
  <conditionalFormatting sqref="O35:P35">
    <cfRule type="timePeriod" dxfId="11714" priority="9" timePeriod="today">
      <formula>FLOOR(O35,1)=TODAY()</formula>
    </cfRule>
  </conditionalFormatting>
  <conditionalFormatting sqref="Q30">
    <cfRule type="cellIs" dxfId="11713" priority="8" operator="lessThan">
      <formula>1</formula>
    </cfRule>
  </conditionalFormatting>
  <conditionalFormatting sqref="Q34">
    <cfRule type="cellIs" dxfId="11712" priority="6" operator="lessThan">
      <formula>1</formula>
    </cfRule>
  </conditionalFormatting>
  <conditionalFormatting sqref="Q35">
    <cfRule type="cellIs" dxfId="11711" priority="5" operator="lessThan">
      <formula>1</formula>
    </cfRule>
  </conditionalFormatting>
  <conditionalFormatting sqref="I30">
    <cfRule type="cellIs" dxfId="11710" priority="4" operator="lessThan">
      <formula>1</formula>
    </cfRule>
  </conditionalFormatting>
  <conditionalFormatting sqref="I34">
    <cfRule type="cellIs" dxfId="11709" priority="2" operator="lessThan">
      <formula>1</formula>
    </cfRule>
  </conditionalFormatting>
  <conditionalFormatting sqref="I35">
    <cfRule type="cellIs" dxfId="11708" priority="1" operator="lessThan">
      <formula>1</formula>
    </cfRule>
  </conditionalFormatting>
  <conditionalFormatting sqref="Q31">
    <cfRule type="cellIs" dxfId="11707" priority="7" operator="lessThan">
      <formula>1</formula>
    </cfRule>
  </conditionalFormatting>
  <dataValidations count="2">
    <dataValidation type="list" allowBlank="1" showInputMessage="1" showErrorMessage="1" sqref="E5:F5 M5:N5 E17:F17 M17:N17" xr:uid="{00000000-0002-0000-0200-000000000000}">
      <formula1>Mâles</formula1>
    </dataValidation>
    <dataValidation type="list" allowBlank="1" showInputMessage="1" showErrorMessage="1" sqref="E4:F4 M4:N4 E16:F16 M16:N16" xr:uid="{1F927108-9BEB-4413-9E59-1B5972C29573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1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58C2932-C0DD-421B-9A69-366A2972745F}">
          <x14:formula1>
            <xm:f>Cages!$A$3:$A$68</xm:f>
          </x14:formula1>
          <xm:sqref>N34:N35 N30:N31 F30:F31 F34:F35</xm:sqref>
        </x14:dataValidation>
        <x14:dataValidation type="list" allowBlank="1" showInputMessage="1" showErrorMessage="1" xr:uid="{0680687A-B687-4789-B466-D017273FAC76}">
          <x14:formula1>
            <xm:f>Liste!$F$2:$F$6</xm:f>
          </x14:formula1>
          <xm:sqref>P9 H21 P21 H9</xm:sqref>
        </x14:dataValidation>
        <x14:dataValidation type="list" allowBlank="1" showInputMessage="1" showErrorMessage="1" xr:uid="{DF4BB485-C0ED-41FD-AC67-19D7C0AD769B}">
          <x14:formula1>
            <xm:f>Liste!$G$2:$G$6</xm:f>
          </x14:formula1>
          <xm:sqref>N9 F21 N21 F9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rgb="FF0070C0"/>
  </sheetPr>
  <dimension ref="B1:S49"/>
  <sheetViews>
    <sheetView showGridLines="0" showRowColHeaders="0" showZeros="0" zoomScale="120" zoomScaleNormal="120" zoomScalePageLayoutView="80" workbookViewId="0">
      <pane ySplit="3" topLeftCell="A4" activePane="bottomLeft" state="frozen"/>
      <selection pane="bottomLeft" activeCell="N25" sqref="N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9.9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P7:Q7"/>
    <mergeCell ref="M10:N10"/>
    <mergeCell ref="P10:Q10"/>
    <mergeCell ref="O16:P16"/>
    <mergeCell ref="B21:C21"/>
    <mergeCell ref="J21:K21"/>
    <mergeCell ref="D7:E7"/>
    <mergeCell ref="L7:M7"/>
    <mergeCell ref="J13:K13"/>
    <mergeCell ref="J14:K14"/>
    <mergeCell ref="E15:F15"/>
    <mergeCell ref="B13:C13"/>
    <mergeCell ref="B14:C14"/>
    <mergeCell ref="B15:C15"/>
    <mergeCell ref="B6:B8"/>
    <mergeCell ref="J6:J8"/>
    <mergeCell ref="B2:Q3"/>
    <mergeCell ref="B4:C5"/>
    <mergeCell ref="J4:K5"/>
    <mergeCell ref="E5:F5"/>
    <mergeCell ref="M5:N5"/>
    <mergeCell ref="O5:P5"/>
    <mergeCell ref="O4:P4"/>
    <mergeCell ref="E4:F4"/>
    <mergeCell ref="M4:N4"/>
    <mergeCell ref="G4:H4"/>
    <mergeCell ref="G5:H5"/>
    <mergeCell ref="F7:G7"/>
    <mergeCell ref="H7:I7"/>
    <mergeCell ref="N7:O7"/>
    <mergeCell ref="D8:E8"/>
    <mergeCell ref="L8:M8"/>
    <mergeCell ref="E17:F17"/>
    <mergeCell ref="G17:H17"/>
    <mergeCell ref="M17:N17"/>
    <mergeCell ref="B9:C9"/>
    <mergeCell ref="J9:K9"/>
    <mergeCell ref="B10:B12"/>
    <mergeCell ref="E10:F10"/>
    <mergeCell ref="H10:I10"/>
    <mergeCell ref="J10:J12"/>
    <mergeCell ref="J15:K15"/>
    <mergeCell ref="M15:N15"/>
    <mergeCell ref="O17:P17"/>
    <mergeCell ref="B18:B20"/>
    <mergeCell ref="J18:J20"/>
    <mergeCell ref="D19:E19"/>
    <mergeCell ref="F19:G19"/>
    <mergeCell ref="H19:I19"/>
    <mergeCell ref="L19:M19"/>
    <mergeCell ref="N19:O19"/>
    <mergeCell ref="P19:Q19"/>
    <mergeCell ref="D20:E20"/>
    <mergeCell ref="L20:M20"/>
    <mergeCell ref="B16:C17"/>
    <mergeCell ref="E16:F16"/>
    <mergeCell ref="G16:H16"/>
    <mergeCell ref="J16:K17"/>
    <mergeCell ref="M16:N16"/>
    <mergeCell ref="M22:N22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1706" priority="421" timePeriod="today">
      <formula>FLOOR(F7,1)=TODAY()</formula>
    </cfRule>
  </conditionalFormatting>
  <conditionalFormatting sqref="F19">
    <cfRule type="timePeriod" dxfId="11705" priority="420" timePeriod="today">
      <formula>FLOOR(F19,1)=TODAY()</formula>
    </cfRule>
  </conditionalFormatting>
  <conditionalFormatting sqref="D38 G38">
    <cfRule type="timePeriod" dxfId="11704" priority="419" timePeriod="today">
      <formula>FLOOR(D38,1)=TODAY()</formula>
    </cfRule>
  </conditionalFormatting>
  <conditionalFormatting sqref="D49 G49 E44:F44 D42:E42 F41 H41">
    <cfRule type="timePeriod" dxfId="11703" priority="416" timePeriod="today">
      <formula>FLOOR(D41,1)=TODAY()</formula>
    </cfRule>
  </conditionalFormatting>
  <conditionalFormatting sqref="H41:I41">
    <cfRule type="expression" dxfId="11702" priority="415">
      <formula>D41</formula>
    </cfRule>
  </conditionalFormatting>
  <conditionalFormatting sqref="D41">
    <cfRule type="timePeriod" dxfId="11701" priority="414" timePeriod="today">
      <formula>FLOOR(D41,1)=TODAY()</formula>
    </cfRule>
  </conditionalFormatting>
  <conditionalFormatting sqref="N7">
    <cfRule type="timePeriod" dxfId="11700" priority="413" timePeriod="today">
      <formula>FLOOR(N7,1)=TODAY()</formula>
    </cfRule>
  </conditionalFormatting>
  <conditionalFormatting sqref="N19">
    <cfRule type="timePeriod" dxfId="11699" priority="412" timePeriod="today">
      <formula>FLOOR(N19,1)=TODAY()</formula>
    </cfRule>
  </conditionalFormatting>
  <conditionalFormatting sqref="Q20">
    <cfRule type="expression" dxfId="11698" priority="411">
      <formula>O20=(M21+O21+Q21)</formula>
    </cfRule>
  </conditionalFormatting>
  <conditionalFormatting sqref="D7">
    <cfRule type="timePeriod" dxfId="11697" priority="297" timePeriod="today">
      <formula>FLOOR(D7,1)=TODAY()</formula>
    </cfRule>
    <cfRule type="expression" dxfId="11696" priority="401">
      <formula>AND(D7&gt;=TODAY(),D7&lt;=TODAY()+1)</formula>
    </cfRule>
  </conditionalFormatting>
  <conditionalFormatting sqref="D7:E7">
    <cfRule type="expression" dxfId="11695" priority="257">
      <formula>$H7&lt;&gt;""</formula>
    </cfRule>
    <cfRule type="expression" dxfId="11694" priority="410">
      <formula>AND(TODAY()&gt;=$D$6+4,$H$7&lt;&gt;"")</formula>
    </cfRule>
  </conditionalFormatting>
  <conditionalFormatting sqref="D8:E8">
    <cfRule type="expression" dxfId="11693" priority="400">
      <formula>$I8&lt;&gt;""</formula>
    </cfRule>
    <cfRule type="timePeriod" dxfId="11692" priority="406" timePeriod="today">
      <formula>FLOOR(D8,1)=TODAY()</formula>
    </cfRule>
    <cfRule type="expression" dxfId="11691" priority="407">
      <formula>AND(D8&gt;=TODAY(),D8&lt;=TODAY()+1)</formula>
    </cfRule>
    <cfRule type="expression" dxfId="11690" priority="408">
      <formula>$H$7&lt;&gt;""</formula>
    </cfRule>
    <cfRule type="expression" dxfId="11689" priority="409">
      <formula>($E$9+$G$9+$I$9)=$G$8</formula>
    </cfRule>
  </conditionalFormatting>
  <conditionalFormatting sqref="E10:F10">
    <cfRule type="expression" dxfId="11688" priority="226">
      <formula>AND(SUM(E9,G9,I9)&lt;&gt;0,SUM(E9,G9,I9)=G8)</formula>
    </cfRule>
    <cfRule type="expression" dxfId="11687" priority="402">
      <formula>$H10&lt;&gt;""</formula>
    </cfRule>
    <cfRule type="timePeriod" dxfId="11686" priority="403" timePeriod="today">
      <formula>FLOOR(E10,1)=TODAY()</formula>
    </cfRule>
    <cfRule type="expression" dxfId="11685" priority="404">
      <formula>AND(E10&gt;=TODAY(),E10&lt;=TODAY()+1)</formula>
    </cfRule>
    <cfRule type="expression" dxfId="11684" priority="405">
      <formula>$I$8&lt;&gt;""</formula>
    </cfRule>
  </conditionalFormatting>
  <conditionalFormatting sqref="D12:I12">
    <cfRule type="timePeriod" dxfId="11683" priority="113" timePeriod="tomorrow">
      <formula>FLOOR(D12,1)=TODAY()+1</formula>
    </cfRule>
    <cfRule type="expression" dxfId="11682" priority="114">
      <formula>D$13&lt;&gt;""</formula>
    </cfRule>
    <cfRule type="expression" dxfId="11681" priority="115">
      <formula>D$12&lt;=TODAY()</formula>
    </cfRule>
  </conditionalFormatting>
  <conditionalFormatting sqref="D13:I13">
    <cfRule type="expression" dxfId="11680" priority="163">
      <formula>AND(D11&lt;&gt;"",YEAR($D11)=2019)</formula>
    </cfRule>
    <cfRule type="expression" dxfId="11679" priority="256">
      <formula>AND(D11&lt;&gt;"",YEAR($D11)=2020)</formula>
    </cfRule>
    <cfRule type="expression" dxfId="11678" priority="395">
      <formula>AND($D$11&lt;&gt;"",YEAR($D11)=2021)</formula>
    </cfRule>
    <cfRule type="expression" dxfId="11677" priority="396">
      <formula>AND(D11&lt;&gt;"",YEAR($D11)=2022)</formula>
    </cfRule>
    <cfRule type="expression" dxfId="11676" priority="397">
      <formula>AND(D11&lt;&gt;"",YEAR($D11)=2023)</formula>
    </cfRule>
    <cfRule type="expression" dxfId="11675" priority="398">
      <formula>AND(D11&lt;&gt;"",YEAR($D11)=2018)</formula>
    </cfRule>
  </conditionalFormatting>
  <conditionalFormatting sqref="D15">
    <cfRule type="expression" dxfId="11674" priority="130">
      <formula>AND(D15&gt;=TODAY(),D15&lt;=TODAY()+2)</formula>
    </cfRule>
    <cfRule type="expression" dxfId="11673" priority="155">
      <formula>AND(TODAY()&gt;=$H$10+6,TODAY()&lt;=$D$15-2)</formula>
    </cfRule>
  </conditionalFormatting>
  <conditionalFormatting sqref="I15">
    <cfRule type="cellIs" dxfId="11672" priority="305" operator="lessThan">
      <formula>1</formula>
    </cfRule>
  </conditionalFormatting>
  <conditionalFormatting sqref="I15">
    <cfRule type="expression" dxfId="11671" priority="394">
      <formula>IF(AND(E14="",G14="",I14="",(D11:I11)=""),"",IF(E14+G14+I14&lt;&gt;SUM(D11:I11),G15&lt;=TODAY()))</formula>
    </cfRule>
  </conditionalFormatting>
  <conditionalFormatting sqref="H7:I7">
    <cfRule type="expression" dxfId="11670" priority="391">
      <formula>$D8&lt;&gt;""</formula>
    </cfRule>
    <cfRule type="expression" dxfId="11669" priority="392">
      <formula>AND(H7="",D7&lt;&gt;"",D7&lt;=TODAY())</formula>
    </cfRule>
    <cfRule type="timePeriod" dxfId="11668" priority="393" timePeriod="today">
      <formula>FLOOR(H7,1)=TODAY()</formula>
    </cfRule>
  </conditionalFormatting>
  <conditionalFormatting sqref="I8">
    <cfRule type="expression" dxfId="11667" priority="390">
      <formula>G8=(E9+G9+I9)</formula>
    </cfRule>
  </conditionalFormatting>
  <conditionalFormatting sqref="H10">
    <cfRule type="expression" dxfId="11666" priority="386">
      <formula>(E9+G9+I9)=G8</formula>
    </cfRule>
  </conditionalFormatting>
  <conditionalFormatting sqref="H10:I10">
    <cfRule type="expression" dxfId="11665" priority="387">
      <formula>AND(H10="",E10&lt;&gt;"",E10&lt;=TODAY())</formula>
    </cfRule>
    <cfRule type="notContainsBlanks" dxfId="11664" priority="388">
      <formula>LEN(TRIM(H10))&gt;0</formula>
    </cfRule>
    <cfRule type="expression" dxfId="11663" priority="389">
      <formula>E10=TODAY()</formula>
    </cfRule>
  </conditionalFormatting>
  <conditionalFormatting sqref="D19">
    <cfRule type="timePeriod" dxfId="11662" priority="295" timePeriod="today">
      <formula>FLOOR(D19,1)=TODAY()</formula>
    </cfRule>
    <cfRule type="expression" dxfId="11661" priority="373">
      <formula>AND(D19&gt;=TODAY(),D19&lt;=TODAY()+1)</formula>
    </cfRule>
  </conditionalFormatting>
  <conditionalFormatting sqref="D19:E19">
    <cfRule type="expression" dxfId="11660" priority="287">
      <formula>$H19&lt;&gt;""</formula>
    </cfRule>
    <cfRule type="expression" dxfId="11659" priority="381">
      <formula>AND(TODAY()&gt;=$D$18+4,$H$19&lt;&gt;"")</formula>
    </cfRule>
  </conditionalFormatting>
  <conditionalFormatting sqref="D20">
    <cfRule type="expression" dxfId="11658" priority="380">
      <formula>AND(D20&gt;=TODAY(),D20&lt;=TODAY()+1)</formula>
    </cfRule>
  </conditionalFormatting>
  <conditionalFormatting sqref="D20:E20">
    <cfRule type="expression" dxfId="11657" priority="378">
      <formula>$I20&lt;&gt;""</formula>
    </cfRule>
    <cfRule type="timePeriod" dxfId="11656" priority="379" timePeriod="today">
      <formula>FLOOR(D20,1)=TODAY()</formula>
    </cfRule>
    <cfRule type="expression" dxfId="11655" priority="382">
      <formula>$H$19&lt;&gt;""</formula>
    </cfRule>
    <cfRule type="expression" dxfId="11654" priority="383">
      <formula>($E$21+$G$21+$I$21)=$G$20</formula>
    </cfRule>
  </conditionalFormatting>
  <conditionalFormatting sqref="E22:F22">
    <cfRule type="expression" dxfId="11653" priority="304">
      <formula>AND(SUM(E21,G21,I21)&lt;&gt;0,SUM(E21,G21,I21)=G20)</formula>
    </cfRule>
    <cfRule type="expression" dxfId="11652" priority="374">
      <formula>$H22&lt;&gt;""</formula>
    </cfRule>
    <cfRule type="timePeriod" dxfId="11651" priority="375" timePeriod="today">
      <formula>FLOOR(E22,1)=TODAY()</formula>
    </cfRule>
    <cfRule type="expression" dxfId="11650" priority="376">
      <formula>AND(E22&gt;=TODAY(),E22&lt;=TODAY()+1)</formula>
    </cfRule>
    <cfRule type="expression" dxfId="11649" priority="377">
      <formula>$I$20&lt;&gt;""</formula>
    </cfRule>
  </conditionalFormatting>
  <conditionalFormatting sqref="D24:I24">
    <cfRule type="timePeriod" dxfId="11648" priority="137" timePeriod="tomorrow">
      <formula>FLOOR(D24,1)=TODAY()+1</formula>
    </cfRule>
    <cfRule type="expression" dxfId="11647" priority="142">
      <formula>D$24&lt;=TODAY()</formula>
    </cfRule>
  </conditionalFormatting>
  <conditionalFormatting sqref="D24:I24">
    <cfRule type="expression" dxfId="11646" priority="107">
      <formula>D$25&lt;&gt;""</formula>
    </cfRule>
  </conditionalFormatting>
  <conditionalFormatting sqref="D25:I25">
    <cfRule type="expression" dxfId="11645" priority="194">
      <formula>AND(D23&lt;&gt;"",YEAR($D23)=2018)</formula>
    </cfRule>
    <cfRule type="expression" dxfId="11644" priority="261">
      <formula>AND(D23&lt;&gt;"",YEAR($D23)=2019)</formula>
    </cfRule>
    <cfRule type="expression" dxfId="11643" priority="368">
      <formula>AND(D23&lt;&gt;"",YEAR($D23)=2020)</formula>
    </cfRule>
    <cfRule type="expression" dxfId="11642" priority="369">
      <formula>AND(D23&lt;&gt;"",YEAR($D23)=2021)</formula>
    </cfRule>
    <cfRule type="expression" dxfId="11641" priority="370">
      <formula>AND(D23&lt;&gt;"",YEAR($D23)=2022)</formula>
    </cfRule>
    <cfRule type="expression" dxfId="11640" priority="371">
      <formula>AND(D23&lt;&gt;"",YEAR($D23)=2023)</formula>
    </cfRule>
  </conditionalFormatting>
  <conditionalFormatting sqref="D27">
    <cfRule type="expression" dxfId="11639" priority="128">
      <formula>AND(D27&gt;=TODAY(),D27&lt;=TODAY()+2)</formula>
    </cfRule>
    <cfRule type="expression" dxfId="11638" priority="139">
      <formula>AND(TODAY()&gt;=$H$22+6,TODAY()&lt;=$D$27-2)</formula>
    </cfRule>
  </conditionalFormatting>
  <conditionalFormatting sqref="H19">
    <cfRule type="timePeriod" dxfId="11637" priority="366" timePeriod="today">
      <formula>FLOOR(H19,1)=TODAY()</formula>
    </cfRule>
  </conditionalFormatting>
  <conditionalFormatting sqref="H19:I19">
    <cfRule type="expression" dxfId="11636" priority="364">
      <formula>$D20&lt;&gt;""</formula>
    </cfRule>
    <cfRule type="expression" dxfId="11635" priority="365">
      <formula>AND(H19="",D19&lt;&gt;"",D19&lt;=TODAY())</formula>
    </cfRule>
  </conditionalFormatting>
  <conditionalFormatting sqref="I20">
    <cfRule type="expression" dxfId="11634" priority="363">
      <formula>G20=(E21+G21+I21)</formula>
    </cfRule>
  </conditionalFormatting>
  <conditionalFormatting sqref="H22:I22">
    <cfRule type="expression" dxfId="11633" priority="359">
      <formula>(E21+G21+I21)=G20</formula>
    </cfRule>
    <cfRule type="expression" dxfId="11632" priority="360">
      <formula>AND(H22="",E22&lt;&gt;"",E22&lt;=TODAY())</formula>
    </cfRule>
    <cfRule type="notContainsBlanks" dxfId="11631" priority="361">
      <formula>LEN(TRIM(H22))&gt;0</formula>
    </cfRule>
    <cfRule type="expression" dxfId="11630" priority="362">
      <formula>E22=TODAY()</formula>
    </cfRule>
  </conditionalFormatting>
  <conditionalFormatting sqref="I27">
    <cfRule type="cellIs" dxfId="11629" priority="357" operator="lessThan">
      <formula>1</formula>
    </cfRule>
  </conditionalFormatting>
  <conditionalFormatting sqref="I27">
    <cfRule type="expression" dxfId="11628" priority="358">
      <formula>IF(AND(E26="",G26="",I26="",(D23:I23)=""),"",IF(E26+G26+I26&lt;&gt;SUM(D23:I23),G27&lt;=TODAY()))</formula>
    </cfRule>
  </conditionalFormatting>
  <conditionalFormatting sqref="L7">
    <cfRule type="timePeriod" dxfId="11627" priority="294" timePeriod="today">
      <formula>FLOOR(L7,1)=TODAY()</formula>
    </cfRule>
    <cfRule type="expression" dxfId="11626" priority="303">
      <formula>AND(L7&gt;=TODAY(),L7&lt;=TODAY()+1)</formula>
    </cfRule>
  </conditionalFormatting>
  <conditionalFormatting sqref="L7:M7">
    <cfRule type="expression" dxfId="11625" priority="288">
      <formula>$P7&lt;&gt;""</formula>
    </cfRule>
    <cfRule type="expression" dxfId="11624" priority="353">
      <formula>AND(TODAY()&gt;=$L$6+4,$P$7&lt;&gt;"")</formula>
    </cfRule>
  </conditionalFormatting>
  <conditionalFormatting sqref="L8">
    <cfRule type="expression" dxfId="11623" priority="352">
      <formula>AND(L8&gt;=TODAY(),L8&lt;=TODAY()+1)</formula>
    </cfRule>
  </conditionalFormatting>
  <conditionalFormatting sqref="L8:M8">
    <cfRule type="expression" dxfId="11622" priority="350">
      <formula>$Q$8&lt;&gt;""</formula>
    </cfRule>
    <cfRule type="timePeriod" dxfId="11621" priority="351" timePeriod="today">
      <formula>FLOOR(L8,1)=TODAY()</formula>
    </cfRule>
    <cfRule type="expression" dxfId="11620" priority="354">
      <formula>$P$7&lt;&gt;""</formula>
    </cfRule>
    <cfRule type="expression" dxfId="11619" priority="355">
      <formula>($M$9+$O$9+$Q$9)=$O$8</formula>
    </cfRule>
  </conditionalFormatting>
  <conditionalFormatting sqref="M10:N10">
    <cfRule type="expression" dxfId="11618" priority="301">
      <formula>"ET(SOMME(M8;O8;Q8)&lt;&gt;0;SOMME(M8;O8;Q9)=O7)  "</formula>
    </cfRule>
    <cfRule type="expression" dxfId="11617" priority="346">
      <formula>$P10&lt;&gt;""</formula>
    </cfRule>
    <cfRule type="timePeriod" dxfId="11616" priority="347" timePeriod="today">
      <formula>FLOOR(M10,1)=TODAY()</formula>
    </cfRule>
    <cfRule type="expression" dxfId="11615" priority="348">
      <formula>AND(M10&gt;=TODAY(),M10&lt;=TODAY()+1)</formula>
    </cfRule>
    <cfRule type="expression" dxfId="11614" priority="349">
      <formula>$Q$8&lt;&gt;""</formula>
    </cfRule>
  </conditionalFormatting>
  <conditionalFormatting sqref="L13:Q13">
    <cfRule type="expression" dxfId="11613" priority="183">
      <formula>AND(L11&lt;&gt;"",YEAR($L11)=2018)</formula>
    </cfRule>
    <cfRule type="expression" dxfId="11612" priority="243">
      <formula>AND(L11&lt;&gt;"",YEAR($L11)=2019)</formula>
    </cfRule>
    <cfRule type="expression" dxfId="11611" priority="342">
      <formula>AND(L11&lt;&gt;"",YEAR($L11)=2020)</formula>
    </cfRule>
    <cfRule type="expression" dxfId="11610" priority="343">
      <formula>AND(L11&lt;&gt;"",YEAR($L11)=2021)</formula>
    </cfRule>
    <cfRule type="expression" dxfId="11609" priority="344">
      <formula>AND(L11&lt;&gt;"",YEAR($L11)=2022)</formula>
    </cfRule>
    <cfRule type="expression" dxfId="11608" priority="345">
      <formula>AND(L11&lt;&gt;"",YEAR($L11)=2023)</formula>
    </cfRule>
  </conditionalFormatting>
  <conditionalFormatting sqref="L15">
    <cfRule type="expression" dxfId="11607" priority="129">
      <formula>AND(L15&gt;=TODAY(),L15&lt;=TODAY()+2)</formula>
    </cfRule>
    <cfRule type="expression" dxfId="11606" priority="143">
      <formula>AND(TODAY()&gt;=$P$10+6,TODAY()&lt;=$L$15-2)</formula>
    </cfRule>
  </conditionalFormatting>
  <conditionalFormatting sqref="P7">
    <cfRule type="timePeriod" dxfId="11605" priority="340" timePeriod="today">
      <formula>FLOOR(P7,1)=TODAY()</formula>
    </cfRule>
  </conditionalFormatting>
  <conditionalFormatting sqref="P7:Q7">
    <cfRule type="expression" dxfId="11604" priority="338">
      <formula>$L8&lt;&gt;""</formula>
    </cfRule>
    <cfRule type="expression" dxfId="11603" priority="339">
      <formula>AND(P7="",L7&lt;&gt;"",L7&lt;=TODAY())</formula>
    </cfRule>
  </conditionalFormatting>
  <conditionalFormatting sqref="Q8">
    <cfRule type="expression" dxfId="11602" priority="337">
      <formula>O8=(M9+O9+Q9)</formula>
    </cfRule>
  </conditionalFormatting>
  <conditionalFormatting sqref="P10:Q10">
    <cfRule type="expression" dxfId="11601" priority="333">
      <formula>(M9+O9+Q9)=O8</formula>
    </cfRule>
    <cfRule type="expression" dxfId="11600" priority="334">
      <formula>AND(P10="",M10&lt;&gt;"",M10&lt;=TODAY())</formula>
    </cfRule>
    <cfRule type="notContainsBlanks" dxfId="11599" priority="335">
      <formula>LEN(TRIM(P10))&gt;0</formula>
    </cfRule>
    <cfRule type="expression" dxfId="11598" priority="336">
      <formula>M10=TODAY()</formula>
    </cfRule>
  </conditionalFormatting>
  <conditionalFormatting sqref="Q15">
    <cfRule type="cellIs" dxfId="11597" priority="331" operator="lessThan">
      <formula>1</formula>
    </cfRule>
  </conditionalFormatting>
  <conditionalFormatting sqref="Q15">
    <cfRule type="expression" dxfId="11596" priority="332">
      <formula>IF(AND(M14="",O14="",Q14="",(L11:Q11)=""),"",IF(M14+O14+Q14&lt;&gt;SUM(L11:Q11),O15&lt;=TODAY()))</formula>
    </cfRule>
  </conditionalFormatting>
  <conditionalFormatting sqref="L19">
    <cfRule type="timePeriod" dxfId="11595" priority="293" timePeriod="today">
      <formula>FLOOR(L19,1)=TODAY()</formula>
    </cfRule>
    <cfRule type="expression" dxfId="11594" priority="300">
      <formula>AND(L19&gt;=TODAY(),L19&lt;=TODAY()+1)</formula>
    </cfRule>
  </conditionalFormatting>
  <conditionalFormatting sqref="L19:M19">
    <cfRule type="expression" dxfId="11593" priority="286">
      <formula>$P19&lt;&gt;""</formula>
    </cfRule>
    <cfRule type="expression" dxfId="11592" priority="327">
      <formula>AND(TODAY()&gt;=$L$18+4,$P$19&lt;&gt;"")</formula>
    </cfRule>
  </conditionalFormatting>
  <conditionalFormatting sqref="L20:M20">
    <cfRule type="expression" dxfId="11591" priority="324">
      <formula>$Q20&lt;&gt;""</formula>
    </cfRule>
    <cfRule type="timePeriod" dxfId="11590" priority="325" timePeriod="today">
      <formula>FLOOR(L20,1)=TODAY()</formula>
    </cfRule>
    <cfRule type="expression" dxfId="11589" priority="326">
      <formula>AND(L20&gt;=TODAY(),L20&lt;=TODAY()+1)</formula>
    </cfRule>
    <cfRule type="expression" dxfId="11588" priority="328">
      <formula>$P$19&lt;&gt;""</formula>
    </cfRule>
    <cfRule type="expression" dxfId="11587" priority="329">
      <formula>($M$21+$O$21+$Q$21)=$O$20</formula>
    </cfRule>
  </conditionalFormatting>
  <conditionalFormatting sqref="M22:N22">
    <cfRule type="expression" dxfId="11586" priority="298">
      <formula>AND(SUM(M21,O21,Q21)&lt;&gt;0,SUM(M21,O21,Q21)=O20)</formula>
    </cfRule>
    <cfRule type="expression" dxfId="11585" priority="320">
      <formula>$P22&lt;&gt;""</formula>
    </cfRule>
    <cfRule type="timePeriod" dxfId="11584" priority="321" timePeriod="today">
      <formula>FLOOR(M22,1)=TODAY()</formula>
    </cfRule>
    <cfRule type="expression" dxfId="11583" priority="322">
      <formula>AND(M22&gt;=TODAY(),M22&lt;=TODAY()+1)</formula>
    </cfRule>
    <cfRule type="expression" dxfId="11582" priority="323">
      <formula>$Q$20&lt;&gt;""</formula>
    </cfRule>
  </conditionalFormatting>
  <conditionalFormatting sqref="L25:Q25">
    <cfRule type="expression" dxfId="11581" priority="157">
      <formula>AND(L23&lt;&gt;"",YEAR($L23)=2023)</formula>
    </cfRule>
    <cfRule type="expression" dxfId="11580" priority="230">
      <formula>AND(L23&lt;&gt;"",YEAR($L23)=2022)</formula>
    </cfRule>
    <cfRule type="expression" dxfId="11579" priority="316">
      <formula>AND(L23&lt;&gt;"",YEAR($L23)=2021)</formula>
    </cfRule>
    <cfRule type="expression" dxfId="11578" priority="317">
      <formula>AND(L23&lt;&gt;"",YEAR($L23)=2020)</formula>
    </cfRule>
    <cfRule type="expression" dxfId="11577" priority="318">
      <formula>AND(L23&lt;&gt;"",YEAR($L23)=2019)</formula>
    </cfRule>
    <cfRule type="expression" dxfId="11576" priority="319">
      <formula>AND(L23&lt;&gt;"",YEAR($L23)=2018)</formula>
    </cfRule>
  </conditionalFormatting>
  <conditionalFormatting sqref="L27">
    <cfRule type="expression" dxfId="11575" priority="131">
      <formula>AND(L27&gt;=TODAY(),L27&lt;=TODAY()+2)</formula>
    </cfRule>
    <cfRule type="expression" dxfId="11574" priority="179">
      <formula>AND(TODAY()&gt;=$P$22+6,TODAY()&lt;=$L$27-2)</formula>
    </cfRule>
  </conditionalFormatting>
  <conditionalFormatting sqref="P19">
    <cfRule type="timePeriod" dxfId="11573" priority="314" timePeriod="today">
      <formula>FLOOR(P19,1)=TODAY()</formula>
    </cfRule>
  </conditionalFormatting>
  <conditionalFormatting sqref="P19:Q19">
    <cfRule type="expression" dxfId="11572" priority="312">
      <formula>$L20&lt;&gt;""</formula>
    </cfRule>
    <cfRule type="expression" dxfId="11571" priority="313">
      <formula>AND(P19="",L19&lt;&gt;"",L19&lt;=TODAY())</formula>
    </cfRule>
  </conditionalFormatting>
  <conditionalFormatting sqref="P22:Q22">
    <cfRule type="expression" dxfId="11570" priority="308">
      <formula>(M21+O21+Q21)=O20</formula>
    </cfRule>
    <cfRule type="expression" dxfId="11569" priority="309">
      <formula>AND(P22="",M22&lt;&gt;"",M22&lt;=TODAY())</formula>
    </cfRule>
    <cfRule type="notContainsBlanks" dxfId="11568" priority="310">
      <formula>LEN(TRIM(P22))&gt;0</formula>
    </cfRule>
    <cfRule type="expression" dxfId="11567" priority="311">
      <formula>M22=TODAY()</formula>
    </cfRule>
  </conditionalFormatting>
  <conditionalFormatting sqref="Q27">
    <cfRule type="cellIs" dxfId="11566" priority="306" operator="lessThan">
      <formula>1</formula>
    </cfRule>
  </conditionalFormatting>
  <conditionalFormatting sqref="Q27">
    <cfRule type="expression" dxfId="11565" priority="307">
      <formula>IF(AND(M26="",O26="",Q26="",(L23:Q23)=""),"",IF(M26+O26+Q26&lt;&gt;SUM(L23:Q23),O27&lt;=TODAY()))</formula>
    </cfRule>
  </conditionalFormatting>
  <conditionalFormatting sqref="D6:I15">
    <cfRule type="expression" dxfId="11564" priority="211">
      <formula>AND(($E$14+$G$14+$I$14)&lt;&gt;"",COUNTA($D$11:$I$11)&gt;0,COUNTA($D$11:$I$11)=($E$14+$G$14+$I$14))</formula>
    </cfRule>
  </conditionalFormatting>
  <conditionalFormatting sqref="D18:I27">
    <cfRule type="expression" dxfId="11563" priority="158">
      <formula>AND(($E$26+$G$26+$I$26)&lt;&gt;"",COUNTA($D$23:$I$23)&gt;0,COUNTA($D$23:$I$23)=($E$26+$G$26+$I$26))</formula>
    </cfRule>
  </conditionalFormatting>
  <conditionalFormatting sqref="L12:Q12">
    <cfRule type="timePeriod" dxfId="11562" priority="144" timePeriod="tomorrow">
      <formula>FLOOR(L12,1)=TODAY()+1</formula>
    </cfRule>
    <cfRule type="expression" dxfId="11561" priority="146">
      <formula>L$12&lt;=TODAY()</formula>
    </cfRule>
  </conditionalFormatting>
  <conditionalFormatting sqref="L12:Q12">
    <cfRule type="expression" dxfId="11560" priority="101">
      <formula>L$13&lt;&gt;""</formula>
    </cfRule>
  </conditionalFormatting>
  <conditionalFormatting sqref="L6:Q15">
    <cfRule type="expression" dxfId="11559" priority="160">
      <formula>AND(($M$14+$O$14+$Q$14)&lt;&gt;"",COUNTA($L$11:$Q$11)&gt;0,COUNTA($L$11:$Q$11)=($M$14+$O$14+$Q$14))</formula>
    </cfRule>
  </conditionalFormatting>
  <conditionalFormatting sqref="L24:Q24">
    <cfRule type="expression" dxfId="11558" priority="133">
      <formula>L$24&lt;=TODAY()</formula>
    </cfRule>
    <cfRule type="timePeriod" dxfId="11557" priority="170" timePeriod="tomorrow">
      <formula>FLOOR(L24,1)=TODAY()+1</formula>
    </cfRule>
  </conditionalFormatting>
  <conditionalFormatting sqref="L24:Q24">
    <cfRule type="expression" dxfId="11556" priority="95">
      <formula>L$25&lt;&gt;""</formula>
    </cfRule>
  </conditionalFormatting>
  <conditionalFormatting sqref="L18:Q27">
    <cfRule type="expression" dxfId="11555" priority="156">
      <formula>AND(($M$26+$O$26+$Q$26)&lt;&gt;"",COUNTA($L$23:$Q$23)&gt;0,COUNTA($L$23:$Q$23)=($M$26+$O$26+$Q$26))</formula>
    </cfRule>
  </conditionalFormatting>
  <conditionalFormatting sqref="D6:I10">
    <cfRule type="expression" dxfId="11554" priority="154">
      <formula>AND($E$9&lt;&gt;"",$G$9&lt;&gt;"",$I$9&lt;&gt;"",$G$8&lt;&gt;"",$E$9+$G$9+$I$9=$G$8)</formula>
    </cfRule>
  </conditionalFormatting>
  <conditionalFormatting sqref="D18:I22">
    <cfRule type="expression" dxfId="11553" priority="151">
      <formula>AND($E$21&lt;&gt;"",$G$21&lt;&gt;"",$I$21&lt;&gt;"",$G$20&lt;&gt;"",$E$21+$G$21+$I$21=$G$20)</formula>
    </cfRule>
  </conditionalFormatting>
  <conditionalFormatting sqref="L6:Q10">
    <cfRule type="expression" dxfId="11552" priority="153">
      <formula>AND($M$9&lt;&gt;"",$O$9&lt;&gt;"",$Q$9&lt;&gt;"",$O$8&lt;&gt;"",$M$9+$O$9+$Q$9=$O$8)</formula>
    </cfRule>
  </conditionalFormatting>
  <conditionalFormatting sqref="L18:Q22">
    <cfRule type="expression" dxfId="11551" priority="149">
      <formula>AND($M$21&lt;&gt;"",$O$21&lt;&gt;"",$Q$21&lt;&gt;"",$O$20&lt;&gt;"",$M$21+$O$21+$Q$21=$O$20)</formula>
    </cfRule>
  </conditionalFormatting>
  <conditionalFormatting sqref="M5:N5">
    <cfRule type="expression" dxfId="11550" priority="88">
      <formula>$M$5&lt;&gt;""</formula>
    </cfRule>
    <cfRule type="expression" dxfId="11549" priority="93">
      <formula>OR(D27&lt;=TODAY()-2,Q5&lt;=TODAY()-2)</formula>
    </cfRule>
    <cfRule type="expression" dxfId="11548" priority="290">
      <formula>$M$4&lt;&gt;""</formula>
    </cfRule>
    <cfRule type="expression" dxfId="11547" priority="292">
      <formula>OR($E$21+$G$21+$I$21=$I$20,$E$26+$G$26+$I$26=$I$20,TODAY()&gt;=$D$27-2)</formula>
    </cfRule>
  </conditionalFormatting>
  <conditionalFormatting sqref="D6">
    <cfRule type="expression" dxfId="11546" priority="227">
      <formula>$D$6&lt;&gt;""</formula>
    </cfRule>
    <cfRule type="expression" dxfId="11545" priority="285">
      <formula>$I$5&lt;&gt;""</formula>
    </cfRule>
    <cfRule type="expression" dxfId="11544" priority="385">
      <formula>$D7=TODAY()</formula>
    </cfRule>
  </conditionalFormatting>
  <conditionalFormatting sqref="L6">
    <cfRule type="expression" dxfId="11543" priority="224">
      <formula>$L6&lt;&gt;""</formula>
    </cfRule>
    <cfRule type="expression" dxfId="11542" priority="341">
      <formula>$L$7=TODAY()</formula>
    </cfRule>
    <cfRule type="expression" dxfId="11541" priority="356">
      <formula>$Q$4&gt;""</formula>
    </cfRule>
  </conditionalFormatting>
  <conditionalFormatting sqref="D18">
    <cfRule type="expression" dxfId="11540" priority="275">
      <formula>$D$18&lt;&gt;""</formula>
    </cfRule>
    <cfRule type="expression" dxfId="11539" priority="384">
      <formula>$I$16&lt;&gt;""</formula>
    </cfRule>
  </conditionalFormatting>
  <conditionalFormatting sqref="L18">
    <cfRule type="expression" dxfId="11538" priority="223">
      <formula>$L18&lt;&gt;""</formula>
    </cfRule>
    <cfRule type="expression" dxfId="11537" priority="315">
      <formula>$L$19=TODAY()</formula>
    </cfRule>
    <cfRule type="expression" dxfId="11536" priority="330">
      <formula>$Q$16&lt;&gt;""</formula>
    </cfRule>
  </conditionalFormatting>
  <conditionalFormatting sqref="E5">
    <cfRule type="expression" dxfId="11535" priority="281">
      <formula>$E5&lt;&gt;""</formula>
    </cfRule>
    <cfRule type="expression" dxfId="11534" priority="291">
      <formula>$E$4&lt;&gt;""</formula>
    </cfRule>
  </conditionalFormatting>
  <conditionalFormatting sqref="D11">
    <cfRule type="expression" dxfId="11533" priority="112">
      <formula>IF($I8&gt;=1,$H$10,"")</formula>
    </cfRule>
  </conditionalFormatting>
  <conditionalFormatting sqref="E11">
    <cfRule type="expression" dxfId="11532" priority="121">
      <formula>IF($I$8&gt;=2,$H$10,"")</formula>
    </cfRule>
    <cfRule type="expression" dxfId="11531" priority="201">
      <formula>$E11&lt;&gt;""</formula>
    </cfRule>
  </conditionalFormatting>
  <conditionalFormatting sqref="F11">
    <cfRule type="expression" dxfId="11530" priority="167">
      <formula>IF($I$8&gt;=3,$H$10,"")</formula>
    </cfRule>
    <cfRule type="expression" dxfId="11529" priority="207">
      <formula>$F$11&lt;&gt;""</formula>
    </cfRule>
  </conditionalFormatting>
  <conditionalFormatting sqref="G11">
    <cfRule type="expression" dxfId="11528" priority="197">
      <formula>IF($I$8&gt;=4,$H$10,"")</formula>
    </cfRule>
    <cfRule type="expression" dxfId="11527" priority="212">
      <formula>$G$11&lt;&gt;""</formula>
    </cfRule>
  </conditionalFormatting>
  <conditionalFormatting sqref="H11">
    <cfRule type="expression" dxfId="11526" priority="198">
      <formula>IF($I$8&gt;=5,$H$10,"")</formula>
    </cfRule>
    <cfRule type="expression" dxfId="11525" priority="213">
      <formula>$H$11&lt;&gt;""</formula>
    </cfRule>
  </conditionalFormatting>
  <conditionalFormatting sqref="I11">
    <cfRule type="expression" dxfId="11524" priority="199">
      <formula>IF($I$8&gt;=6,$H$10,"")</formula>
    </cfRule>
    <cfRule type="expression" dxfId="11523" priority="214">
      <formula>$I$11&lt;&gt;""</formula>
    </cfRule>
  </conditionalFormatting>
  <conditionalFormatting sqref="D23">
    <cfRule type="expression" dxfId="11522" priority="159">
      <formula>IF($I$20&gt;=1,$H$22,"")</formula>
    </cfRule>
  </conditionalFormatting>
  <conditionalFormatting sqref="E23">
    <cfRule type="expression" dxfId="11521" priority="193">
      <formula>IF($I$20&gt;=2,$H$22,"")</formula>
    </cfRule>
    <cfRule type="expression" dxfId="11520" priority="196">
      <formula>$E$23&lt;&gt;""</formula>
    </cfRule>
  </conditionalFormatting>
  <conditionalFormatting sqref="F23">
    <cfRule type="expression" dxfId="11519" priority="192">
      <formula>IF($I$20&gt;=3,$H$22,"")</formula>
    </cfRule>
    <cfRule type="expression" dxfId="11518" priority="202">
      <formula>$F$23&lt;&gt;""</formula>
    </cfRule>
  </conditionalFormatting>
  <conditionalFormatting sqref="G23">
    <cfRule type="expression" dxfId="11517" priority="191">
      <formula>IF($I$20&gt;=4,$H$22,"")</formula>
    </cfRule>
    <cfRule type="expression" dxfId="11516" priority="203">
      <formula>$G$23&lt;&gt;""</formula>
    </cfRule>
  </conditionalFormatting>
  <conditionalFormatting sqref="H23">
    <cfRule type="expression" dxfId="11515" priority="165">
      <formula>IF($I$20&gt;=5,$H$22,"")</formula>
    </cfRule>
    <cfRule type="expression" dxfId="11514" priority="204">
      <formula>$H$23&lt;&gt;""</formula>
    </cfRule>
  </conditionalFormatting>
  <conditionalFormatting sqref="I23">
    <cfRule type="expression" dxfId="11513" priority="106">
      <formula>IF($I$20&gt;=6,$H$22,"")</formula>
    </cfRule>
    <cfRule type="expression" dxfId="11512" priority="205">
      <formula>$I$23&lt;&gt;""</formula>
    </cfRule>
  </conditionalFormatting>
  <conditionalFormatting sqref="L11">
    <cfRule type="expression" dxfId="11511" priority="161">
      <formula>IF($Q8&gt;=1,$P$10,"")</formula>
    </cfRule>
  </conditionalFormatting>
  <conditionalFormatting sqref="M11">
    <cfRule type="expression" dxfId="11510" priority="100">
      <formula>IF($Q$8&gt;=2,$P$10,"")</formula>
    </cfRule>
    <cfRule type="expression" dxfId="11509" priority="185">
      <formula>$M$11&lt;&gt;""</formula>
    </cfRule>
  </conditionalFormatting>
  <conditionalFormatting sqref="N11">
    <cfRule type="expression" dxfId="11508" priority="166">
      <formula>IF($Q$8&gt;=3,$P$10,"")</formula>
    </cfRule>
    <cfRule type="expression" dxfId="11507" priority="186">
      <formula>$N$11&lt;&gt;""</formula>
    </cfRule>
  </conditionalFormatting>
  <conditionalFormatting sqref="O11">
    <cfRule type="expression" dxfId="11506" priority="182">
      <formula>IF($Q$8&gt;=4,$P$10,"")</formula>
    </cfRule>
    <cfRule type="expression" dxfId="11505" priority="187">
      <formula>$O$11&lt;&gt;""</formula>
    </cfRule>
  </conditionalFormatting>
  <conditionalFormatting sqref="P11">
    <cfRule type="expression" dxfId="11504" priority="181">
      <formula>IF($Q$8&gt;=5,$P$10,"")</formula>
    </cfRule>
    <cfRule type="expression" dxfId="11503" priority="188">
      <formula>$P$11&lt;&gt;""</formula>
    </cfRule>
  </conditionalFormatting>
  <conditionalFormatting sqref="Q11">
    <cfRule type="expression" dxfId="11502" priority="180">
      <formula>IF($Q$8&gt;=6,$P$10,"")</formula>
    </cfRule>
    <cfRule type="expression" dxfId="11501" priority="189">
      <formula>$Q$11&lt;&gt;""</formula>
    </cfRule>
  </conditionalFormatting>
  <conditionalFormatting sqref="L23">
    <cfRule type="expression" dxfId="11500" priority="171">
      <formula>IF($Q$20&gt;=1,$P$22,"")</formula>
    </cfRule>
  </conditionalFormatting>
  <conditionalFormatting sqref="M23">
    <cfRule type="expression" dxfId="11499" priority="94">
      <formula>IF($Q$20&gt;=2,$P$22,"")</formula>
    </cfRule>
    <cfRule type="expression" dxfId="11498" priority="172">
      <formula>$M$23&lt;&gt;""</formula>
    </cfRule>
  </conditionalFormatting>
  <conditionalFormatting sqref="N23">
    <cfRule type="expression" dxfId="11497" priority="169">
      <formula>IF($Q$20&gt;=3,$P$22,"")</formula>
    </cfRule>
    <cfRule type="expression" dxfId="11496" priority="173">
      <formula>$N$23&lt;&gt;""</formula>
    </cfRule>
  </conditionalFormatting>
  <conditionalFormatting sqref="O23">
    <cfRule type="expression" dxfId="11495" priority="168">
      <formula>IF($Q$20&gt;=4,$P$22,"")</formula>
    </cfRule>
    <cfRule type="expression" dxfId="11494" priority="174">
      <formula>$O$23&lt;&gt;""</formula>
    </cfRule>
  </conditionalFormatting>
  <conditionalFormatting sqref="P23">
    <cfRule type="expression" dxfId="11493" priority="164">
      <formula>IF($Q$20&gt;=5,$P$22,"")</formula>
    </cfRule>
    <cfRule type="expression" dxfId="11492" priority="175">
      <formula>$P$23&lt;&gt;""</formula>
    </cfRule>
  </conditionalFormatting>
  <conditionalFormatting sqref="Q23">
    <cfRule type="expression" dxfId="11491" priority="127">
      <formula>IF($Q$20&gt;=6,$P$22,"")</formula>
    </cfRule>
    <cfRule type="expression" dxfId="11490" priority="176">
      <formula>$Q$23&lt;&gt;""</formula>
    </cfRule>
  </conditionalFormatting>
  <conditionalFormatting sqref="D11:I11">
    <cfRule type="expression" dxfId="11489" priority="69">
      <formula>D$11&lt;&gt;""</formula>
    </cfRule>
    <cfRule type="expression" dxfId="11488" priority="200">
      <formula>$H$10&lt;=TODAY()-2</formula>
    </cfRule>
  </conditionalFormatting>
  <conditionalFormatting sqref="L11:Q11">
    <cfRule type="expression" dxfId="11487" priority="68">
      <formula>L$11&lt;&gt;""</formula>
    </cfRule>
    <cfRule type="expression" dxfId="11486" priority="184">
      <formula>$P$10&lt;=TODAY()-2</formula>
    </cfRule>
  </conditionalFormatting>
  <conditionalFormatting sqref="D23:I23">
    <cfRule type="expression" dxfId="11485" priority="67">
      <formula>D$23&lt;&gt;""</formula>
    </cfRule>
    <cfRule type="expression" dxfId="11484" priority="195">
      <formula>$H$22&lt;=TODAY()-2</formula>
    </cfRule>
  </conditionalFormatting>
  <conditionalFormatting sqref="L23:Q23">
    <cfRule type="expression" dxfId="11483" priority="66">
      <formula>L$23&lt;&gt;""</formula>
    </cfRule>
    <cfRule type="expression" dxfId="11482" priority="177">
      <formula>$P$22&lt;=TODAY()-2</formula>
    </cfRule>
  </conditionalFormatting>
  <conditionalFormatting sqref="M12">
    <cfRule type="expression" dxfId="11481" priority="242">
      <formula>AND(TODAY()&gt;=$M$11,TODAY()&lt;=$M$12-1)</formula>
    </cfRule>
  </conditionalFormatting>
  <conditionalFormatting sqref="L12">
    <cfRule type="expression" dxfId="11480" priority="302">
      <formula>AND(TODAY()&gt;=$L$11,TODAY()&lt;=$L$12-1)</formula>
    </cfRule>
  </conditionalFormatting>
  <conditionalFormatting sqref="N12">
    <cfRule type="expression" dxfId="11479" priority="105">
      <formula>$N$12&lt;=TODAY()</formula>
    </cfRule>
    <cfRule type="expression" dxfId="11478" priority="220">
      <formula>AND(TODAY()&gt;=$N$11,TODAY()&lt;=$N$12-1)</formula>
    </cfRule>
  </conditionalFormatting>
  <conditionalFormatting sqref="O12">
    <cfRule type="expression" dxfId="11477" priority="104">
      <formula>$O$12&lt;=TODAY()</formula>
    </cfRule>
    <cfRule type="expression" dxfId="11476" priority="152">
      <formula>AND(TODAY()&gt;=$O$11,TODAY()&lt;=$O$12-1)</formula>
    </cfRule>
  </conditionalFormatting>
  <conditionalFormatting sqref="P12">
    <cfRule type="expression" dxfId="11475" priority="103">
      <formula>$P12&lt;=TODAY()</formula>
    </cfRule>
    <cfRule type="expression" dxfId="11474" priority="147">
      <formula>AND(TODAY()&gt;=$P$11,TODAY()&lt;=$P$12-1)</formula>
    </cfRule>
  </conditionalFormatting>
  <conditionalFormatting sqref="Q12">
    <cfRule type="expression" dxfId="11473" priority="102">
      <formula>$Q$12&lt;=TODAY()</formula>
    </cfRule>
    <cfRule type="expression" dxfId="11472" priority="145">
      <formula>AND(TODAY()&gt;=$Q$11,TODAY()&lt;=$Q$12-1)</formula>
    </cfRule>
  </conditionalFormatting>
  <conditionalFormatting sqref="D24">
    <cfRule type="expression" dxfId="11471" priority="372">
      <formula>AND(TODAY()&gt;=D23,TODAY()&lt;=D24-1)</formula>
    </cfRule>
  </conditionalFormatting>
  <conditionalFormatting sqref="E24">
    <cfRule type="expression" dxfId="11470" priority="140">
      <formula>$E$24&lt;=TODAY()</formula>
    </cfRule>
    <cfRule type="expression" dxfId="11469" priority="260">
      <formula>AND(TODAY()&gt;=$E$23,TODAY()&lt;=$E$24-1)</formula>
    </cfRule>
  </conditionalFormatting>
  <conditionalFormatting sqref="F24">
    <cfRule type="expression" dxfId="11468" priority="111">
      <formula>$F$24&lt;=TODAY()</formula>
    </cfRule>
    <cfRule type="expression" dxfId="11467" priority="221">
      <formula>AND(TODAY()&gt;=$F$23,TODAY()&lt;=$F$24-1)</formula>
    </cfRule>
  </conditionalFormatting>
  <conditionalFormatting sqref="G24">
    <cfRule type="expression" dxfId="11466" priority="110">
      <formula>$G$24&lt;=TODAY()</formula>
    </cfRule>
    <cfRule type="expression" dxfId="11465" priority="150">
      <formula>AND(TODAY()&gt;=$G$23,TODAY()&lt;=$G$24-1)</formula>
    </cfRule>
  </conditionalFormatting>
  <conditionalFormatting sqref="H24">
    <cfRule type="expression" dxfId="11464" priority="109">
      <formula>$H$24&lt;=TODAY()</formula>
    </cfRule>
    <cfRule type="expression" dxfId="11463" priority="141">
      <formula>AND(TODAY()&gt;=$H$23,TODAY()&lt;=$H$24-1)</formula>
    </cfRule>
  </conditionalFormatting>
  <conditionalFormatting sqref="I24">
    <cfRule type="expression" dxfId="11462" priority="108">
      <formula>$I$24&lt;=TODAY()</formula>
    </cfRule>
    <cfRule type="expression" dxfId="11461" priority="138">
      <formula>AND(TODAY()&gt;=$I$23,TODAY()&lt;=$I$24-1)</formula>
    </cfRule>
  </conditionalFormatting>
  <conditionalFormatting sqref="L24">
    <cfRule type="expression" dxfId="11460" priority="299">
      <formula>AND(TODAY()&gt;=$L$23,TODAY()&lt;=$L$24-1)</formula>
    </cfRule>
  </conditionalFormatting>
  <conditionalFormatting sqref="M24">
    <cfRule type="expression" dxfId="11459" priority="132">
      <formula>$M$24&lt;=TODAY()</formula>
    </cfRule>
    <cfRule type="expression" dxfId="11458" priority="229">
      <formula>AND(TODAY()&gt;=$M$23,TODAY()&lt;=$M$24-1)</formula>
    </cfRule>
  </conditionalFormatting>
  <conditionalFormatting sqref="N24">
    <cfRule type="expression" dxfId="11457" priority="99">
      <formula>$N$24&lt;=TODAY()</formula>
    </cfRule>
    <cfRule type="expression" dxfId="11456" priority="148">
      <formula>AND(TODAY()&gt;=$N$23,TODAY()&lt;=$N$24-1)</formula>
    </cfRule>
  </conditionalFormatting>
  <conditionalFormatting sqref="O24">
    <cfRule type="expression" dxfId="11455" priority="98">
      <formula>$O$24&lt;=TODAY()</formula>
    </cfRule>
    <cfRule type="expression" dxfId="11454" priority="136">
      <formula>AND(TODAY()&gt;=$O$23,TODAY()&lt;=$O$24-1)</formula>
    </cfRule>
  </conditionalFormatting>
  <conditionalFormatting sqref="P24">
    <cfRule type="expression" dxfId="11453" priority="97">
      <formula>$P$24&lt;=TODAY()</formula>
    </cfRule>
    <cfRule type="expression" dxfId="11452" priority="135">
      <formula>AND(TODAY()&gt;=$P$23,TODAY()&lt;=$P$24-1)</formula>
    </cfRule>
  </conditionalFormatting>
  <conditionalFormatting sqref="Q24">
    <cfRule type="expression" dxfId="11451" priority="96">
      <formula>$Q$24&lt;=TODAY()</formula>
    </cfRule>
    <cfRule type="expression" dxfId="11450" priority="134">
      <formula>AND(TODAY()&gt;=$Q$23,TODAY()&lt;=$Q$24-1)</formula>
    </cfRule>
  </conditionalFormatting>
  <conditionalFormatting sqref="G15">
    <cfRule type="expression" dxfId="11449" priority="122">
      <formula>$G$15=TODAY()</formula>
    </cfRule>
    <cfRule type="expression" dxfId="11448" priority="123">
      <formula>AND(TODAY()&gt;=D15,TODAY()&lt;=G15)</formula>
    </cfRule>
  </conditionalFormatting>
  <conditionalFormatting sqref="G27">
    <cfRule type="expression" dxfId="11447" priority="119">
      <formula>$G$27=TODAY()</formula>
    </cfRule>
    <cfRule type="expression" dxfId="11446" priority="126">
      <formula>AND(TODAY()&gt;=$D$27,TODAY()&lt;=$G$27)</formula>
    </cfRule>
  </conditionalFormatting>
  <conditionalFormatting sqref="O15">
    <cfRule type="expression" dxfId="11445" priority="120">
      <formula>$O$15=TODAY()</formula>
    </cfRule>
    <cfRule type="expression" dxfId="11444" priority="125">
      <formula>AND(TODAY()&gt;=L15,TODAY()&lt;=O15)</formula>
    </cfRule>
  </conditionalFormatting>
  <conditionalFormatting sqref="O27">
    <cfRule type="expression" dxfId="11443" priority="118">
      <formula>$O$27=TODAY()</formula>
    </cfRule>
    <cfRule type="expression" dxfId="11442" priority="124">
      <formula>AND(TODAY()&gt;=$L$27,AUJOURDHUI&lt;=$O$27)</formula>
    </cfRule>
  </conditionalFormatting>
  <conditionalFormatting sqref="D12">
    <cfRule type="expression" dxfId="11441" priority="228">
      <formula>AND(TODAY()&gt;=D11,TODAY()&lt;=D12-1)</formula>
    </cfRule>
  </conditionalFormatting>
  <conditionalFormatting sqref="E12">
    <cfRule type="expression" dxfId="11440" priority="255">
      <formula>AND(TODAY()&gt;=$E$11,TODAY()&lt;=$E$12-1)</formula>
    </cfRule>
  </conditionalFormatting>
  <conditionalFormatting sqref="F12">
    <cfRule type="expression" dxfId="11439" priority="399">
      <formula>AND(TODAY()&gt;=$F$11,TODAY()&lt;=$F$12-1)</formula>
    </cfRule>
  </conditionalFormatting>
  <conditionalFormatting sqref="G12">
    <cfRule type="expression" dxfId="11438" priority="162">
      <formula>AND(TODAY()&gt;=$G$11,TODAY()&lt;=$G$12-1)</formula>
    </cfRule>
  </conditionalFormatting>
  <conditionalFormatting sqref="H12">
    <cfRule type="expression" dxfId="11437" priority="117">
      <formula>AND(TODAY()&gt;=$H$11,TODAY()&lt;=$H$12-1)</formula>
    </cfRule>
  </conditionalFormatting>
  <conditionalFormatting sqref="I12">
    <cfRule type="expression" dxfId="11436" priority="116">
      <formula>AND(TODAY()&gt;=$I$11,TODAY()&lt;=$I$12-1)</formula>
    </cfRule>
  </conditionalFormatting>
  <conditionalFormatting sqref="E4:F4">
    <cfRule type="expression" dxfId="11435" priority="91">
      <formula>$E$4&lt;&gt;""</formula>
    </cfRule>
    <cfRule type="expression" dxfId="11434" priority="92">
      <formula>$E$4=""</formula>
    </cfRule>
  </conditionalFormatting>
  <conditionalFormatting sqref="M4:N4">
    <cfRule type="expression" dxfId="11433" priority="70">
      <formula>$M$4&lt;&gt;""</formula>
    </cfRule>
    <cfRule type="expression" dxfId="11432" priority="87">
      <formula>Q4=TODAY()</formula>
    </cfRule>
    <cfRule type="expression" dxfId="11431" priority="89">
      <formula>OR(D27&lt;=TODAY()-2,Q5&lt;=TODAY()-2)</formula>
    </cfRule>
    <cfRule type="expression" dxfId="11430" priority="90">
      <formula>OR($E$21+$G$21+$I$21=$I$20,$E$26+$G$26+$I$26=$I$20,TODAY()&gt;=$D$27-2)</formula>
    </cfRule>
  </conditionalFormatting>
  <conditionalFormatting sqref="M17:N17">
    <cfRule type="expression" dxfId="11429" priority="77">
      <formula>$M$17&lt;&gt;""</formula>
    </cfRule>
    <cfRule type="expression" dxfId="11428" priority="82">
      <formula>OR(L15&lt;=TODAY()-2,Q17&lt;=TODAY()-2)</formula>
    </cfRule>
    <cfRule type="expression" dxfId="11427" priority="84">
      <formula>$M$16&lt;&gt;""</formula>
    </cfRule>
    <cfRule type="expression" dxfId="11426" priority="86">
      <formula>OR($M$9+$O$9+$Q$9=$Q$8,$M$14+$O$14+$Q$14=$Q$8,TODAY()&gt;=$L$15-2)</formula>
    </cfRule>
  </conditionalFormatting>
  <conditionalFormatting sqref="E17">
    <cfRule type="expression" dxfId="11425" priority="73">
      <formula>$E17&lt;&gt;""</formula>
    </cfRule>
    <cfRule type="expression" dxfId="11424" priority="85">
      <formula>$E$16&lt;&gt;""</formula>
    </cfRule>
  </conditionalFormatting>
  <conditionalFormatting sqref="E16:F16">
    <cfRule type="expression" dxfId="11423" priority="72">
      <formula>E16&lt;&gt;""</formula>
    </cfRule>
    <cfRule type="expression" dxfId="11422" priority="75">
      <formula>OR($E$9+$G$9+$I$9=$G$8,$E$14+$G$14+$I$14=$I$8,TODAY()&gt;=$D$15-2)</formula>
    </cfRule>
    <cfRule type="expression" dxfId="11421" priority="80">
      <formula>$I$16=TODAY()</formula>
    </cfRule>
    <cfRule type="expression" dxfId="11420" priority="81">
      <formula>OR(D15&lt;=TODAY()-2,I17&lt;=TODAY()-2)</formula>
    </cfRule>
  </conditionalFormatting>
  <conditionalFormatting sqref="M16:N16">
    <cfRule type="expression" dxfId="11419" priority="71">
      <formula>$M$16&lt;&gt;""</formula>
    </cfRule>
    <cfRule type="expression" dxfId="11418" priority="76">
      <formula>Q16=TODAY()</formula>
    </cfRule>
    <cfRule type="expression" dxfId="11417" priority="78">
      <formula>OR(L15&lt;=TODAY()-2,Q17&lt;=TODAY()-2)</formula>
    </cfRule>
    <cfRule type="expression" dxfId="11416" priority="79">
      <formula>OR($M$9+$O$9+$Q$9=$Q$8,$M$14+$O$14+$Q$14=$Q$8,TODAY()&gt;=$L$27-2)</formula>
    </cfRule>
  </conditionalFormatting>
  <conditionalFormatting sqref="E17:F17">
    <cfRule type="expression" dxfId="11415" priority="74">
      <formula>OR(D15&lt;=TODAY()-2,I17&lt;=TODAY()-2)</formula>
    </cfRule>
    <cfRule type="expression" dxfId="11414" priority="83">
      <formula>OR($E$9+$G$9+$I$9=$I$8,$E$14+$G$14+$I$14=$I$8,TODAY()&gt;=$D$15-2)</formula>
    </cfRule>
  </conditionalFormatting>
  <conditionalFormatting sqref="Q4:Q5">
    <cfRule type="expression" dxfId="11413" priority="56">
      <formula>AND($Q$5&lt;&gt;"",TODAY()&gt;=$Q$5,$Q4="")</formula>
    </cfRule>
    <cfRule type="timePeriod" dxfId="11412" priority="63" timePeriod="tomorrow">
      <formula>FLOOR(Q4,1)=TODAY()+1</formula>
    </cfRule>
  </conditionalFormatting>
  <conditionalFormatting sqref="I16:I17">
    <cfRule type="expression" dxfId="11411" priority="54">
      <formula>AND($I$17&lt;&gt;"",TODAY()&gt;=$I$17,$I16="")</formula>
    </cfRule>
    <cfRule type="timePeriod" dxfId="11410" priority="65" timePeriod="tomorrow">
      <formula>FLOOR(I16,1)=TODAY()+1</formula>
    </cfRule>
  </conditionalFormatting>
  <conditionalFormatting sqref="Q16:Q17">
    <cfRule type="expression" dxfId="11409" priority="52">
      <formula>AND($Q$17&lt;&gt;"",TODAY()&gt;=$Q$17,$Q16="")</formula>
    </cfRule>
    <cfRule type="timePeriod" dxfId="11408" priority="61" timePeriod="tomorrow">
      <formula>FLOOR(Q16,1)=TODAY()+1</formula>
    </cfRule>
  </conditionalFormatting>
  <conditionalFormatting sqref="I4">
    <cfRule type="expression" dxfId="11407" priority="49">
      <formula>$I$5&lt;&gt;""</formula>
    </cfRule>
    <cfRule type="expression" dxfId="11406" priority="50">
      <formula>$I$5&lt;&gt;""</formula>
    </cfRule>
  </conditionalFormatting>
  <conditionalFormatting sqref="E6:I6">
    <cfRule type="expression" dxfId="11405" priority="44">
      <formula>AND($H$7="",D6&lt;&gt;"",E6="")</formula>
    </cfRule>
  </conditionalFormatting>
  <conditionalFormatting sqref="M6:Q6">
    <cfRule type="expression" dxfId="11404" priority="43">
      <formula>AND($P$7="",L6&lt;&gt;"",M6="")</formula>
    </cfRule>
  </conditionalFormatting>
  <conditionalFormatting sqref="E18:I18">
    <cfRule type="expression" dxfId="11403" priority="42">
      <formula>AND($H$19="",D18&lt;&gt;"",E18="")</formula>
    </cfRule>
  </conditionalFormatting>
  <conditionalFormatting sqref="M18:Q18">
    <cfRule type="expression" dxfId="11402" priority="41">
      <formula>AND($P$19="",L18&lt;&gt;"",M18="")</formula>
    </cfRule>
  </conditionalFormatting>
  <conditionalFormatting sqref="I30">
    <cfRule type="cellIs" dxfId="11401" priority="3" operator="lessThan">
      <formula>1</formula>
    </cfRule>
  </conditionalFormatting>
  <conditionalFormatting sqref="G32:H33">
    <cfRule type="timePeriod" dxfId="11400" priority="12" timePeriod="today">
      <formula>FLOOR(G32,1)=TODAY()</formula>
    </cfRule>
  </conditionalFormatting>
  <conditionalFormatting sqref="Q30">
    <cfRule type="cellIs" dxfId="11399" priority="7" operator="lessThan">
      <formula>1</formula>
    </cfRule>
    <cfRule type="expression" dxfId="11398" priority="11">
      <formula>M30</formula>
    </cfRule>
  </conditionalFormatting>
  <conditionalFormatting sqref="O32:P32">
    <cfRule type="timePeriod" dxfId="11397" priority="10" timePeriod="today">
      <formula>FLOOR(O32,1)=TODAY()</formula>
    </cfRule>
  </conditionalFormatting>
  <conditionalFormatting sqref="O33:P33">
    <cfRule type="timePeriod" dxfId="11396" priority="9" timePeriod="today">
      <formula>FLOOR(O33,1)=TODAY()</formula>
    </cfRule>
  </conditionalFormatting>
  <conditionalFormatting sqref="Q29">
    <cfRule type="cellIs" dxfId="11395" priority="8" operator="lessThan">
      <formula>1</formula>
    </cfRule>
  </conditionalFormatting>
  <conditionalFormatting sqref="Q32">
    <cfRule type="cellIs" dxfId="11394" priority="6" operator="lessThan">
      <formula>1</formula>
    </cfRule>
  </conditionalFormatting>
  <conditionalFormatting sqref="Q33">
    <cfRule type="cellIs" dxfId="11393" priority="5" operator="lessThan">
      <formula>1</formula>
    </cfRule>
  </conditionalFormatting>
  <conditionalFormatting sqref="I29">
    <cfRule type="cellIs" dxfId="11392" priority="4" operator="lessThan">
      <formula>1</formula>
    </cfRule>
  </conditionalFormatting>
  <conditionalFormatting sqref="I32">
    <cfRule type="cellIs" dxfId="11391" priority="2" operator="lessThan">
      <formula>1</formula>
    </cfRule>
  </conditionalFormatting>
  <conditionalFormatting sqref="I33">
    <cfRule type="cellIs" dxfId="11390" priority="1" operator="lessThan">
      <formula>1</formula>
    </cfRule>
  </conditionalFormatting>
  <dataValidations count="2">
    <dataValidation type="list" allowBlank="1" showInputMessage="1" showErrorMessage="1" sqref="E5:F5 M5:N5 E17:F17 M17:N17" xr:uid="{9920CC72-AFAC-424D-A038-E8E5C87297FB}">
      <formula1>Mâles</formula1>
    </dataValidation>
    <dataValidation type="list" allowBlank="1" showInputMessage="1" showErrorMessage="1" sqref="E4:F4 M4:N4 E16:F16 M16:N16" xr:uid="{06F5A348-B2AE-49B2-9287-7FC110747808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2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AB44D5-98E8-4056-8DD5-66E307D0727D}">
          <x14:formula1>
            <xm:f>Liste!$G$2:$G$6</xm:f>
          </x14:formula1>
          <xm:sqref>N21 F9 N9 F21</xm:sqref>
        </x14:dataValidation>
        <x14:dataValidation type="list" allowBlank="1" showInputMessage="1" showErrorMessage="1" xr:uid="{857AD3B7-4F7A-4A93-B3DE-93E6FE8581FB}">
          <x14:formula1>
            <xm:f>Liste!$F$2:$F$6</xm:f>
          </x14:formula1>
          <xm:sqref>P21 H9 P9 H21</xm:sqref>
        </x14:dataValidation>
        <x14:dataValidation type="list" allowBlank="1" showInputMessage="1" showErrorMessage="1" xr:uid="{6DED360A-70FE-4265-8B0D-F4C403915DD3}">
          <x14:formula1>
            <xm:f>Cages!$A$3:$A$68</xm:f>
          </x14:formula1>
          <xm:sqref>F29:F30 N32:N33 N29:N30 F32:F33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D25" sqref="D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107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9.9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J28:N28"/>
    <mergeCell ref="B28:F28"/>
    <mergeCell ref="G28:H28"/>
    <mergeCell ref="J15:K15"/>
    <mergeCell ref="M15:N15"/>
    <mergeCell ref="B6:B8"/>
    <mergeCell ref="D8:E8"/>
    <mergeCell ref="E4:F4"/>
    <mergeCell ref="M4:N4"/>
    <mergeCell ref="L7:M7"/>
    <mergeCell ref="D7:E7"/>
    <mergeCell ref="B15:C15"/>
    <mergeCell ref="E15:F15"/>
    <mergeCell ref="B13:C13"/>
    <mergeCell ref="M10:N10"/>
    <mergeCell ref="G4:H4"/>
    <mergeCell ref="G5:H5"/>
    <mergeCell ref="P10:Q10"/>
    <mergeCell ref="B14:C14"/>
    <mergeCell ref="J13:K13"/>
    <mergeCell ref="J14:K14"/>
    <mergeCell ref="J6:J8"/>
    <mergeCell ref="F7:G7"/>
    <mergeCell ref="H7:I7"/>
    <mergeCell ref="N7:O7"/>
    <mergeCell ref="P7:Q7"/>
    <mergeCell ref="L8:M8"/>
    <mergeCell ref="B9:C9"/>
    <mergeCell ref="J9:K9"/>
    <mergeCell ref="B10:B12"/>
    <mergeCell ref="E10:F10"/>
    <mergeCell ref="H10:I10"/>
    <mergeCell ref="J10:J12"/>
    <mergeCell ref="B2:Q3"/>
    <mergeCell ref="B4:C5"/>
    <mergeCell ref="J4:K5"/>
    <mergeCell ref="E5:F5"/>
    <mergeCell ref="M5:N5"/>
    <mergeCell ref="O5:P5"/>
    <mergeCell ref="O4:P4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N19:O19"/>
    <mergeCell ref="P19:Q19"/>
    <mergeCell ref="D20:E20"/>
    <mergeCell ref="L20:M20"/>
    <mergeCell ref="B21:C21"/>
    <mergeCell ref="J21:K21"/>
    <mergeCell ref="J18:J20"/>
    <mergeCell ref="D19:E19"/>
    <mergeCell ref="F19:G19"/>
    <mergeCell ref="H19:I19"/>
    <mergeCell ref="L19:M19"/>
    <mergeCell ref="B18:B20"/>
    <mergeCell ref="P22:Q22"/>
    <mergeCell ref="B26:C26"/>
    <mergeCell ref="J26:K26"/>
    <mergeCell ref="B27:C27"/>
    <mergeCell ref="E27:F27"/>
    <mergeCell ref="J27:K27"/>
    <mergeCell ref="M27:N27"/>
    <mergeCell ref="B22:B24"/>
    <mergeCell ref="E22:F22"/>
    <mergeCell ref="H22:I22"/>
    <mergeCell ref="J22:J24"/>
    <mergeCell ref="M22:N22"/>
    <mergeCell ref="B25:C25"/>
    <mergeCell ref="J25:K25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1389" priority="415" timePeriod="today">
      <formula>FLOOR(F7,1)=TODAY()</formula>
    </cfRule>
  </conditionalFormatting>
  <conditionalFormatting sqref="F19">
    <cfRule type="timePeriod" dxfId="11388" priority="414" timePeriod="today">
      <formula>FLOOR(F19,1)=TODAY()</formula>
    </cfRule>
  </conditionalFormatting>
  <conditionalFormatting sqref="D38 G38">
    <cfRule type="timePeriod" dxfId="11387" priority="413" timePeriod="today">
      <formula>FLOOR(D38,1)=TODAY()</formula>
    </cfRule>
  </conditionalFormatting>
  <conditionalFormatting sqref="D49 G49 E44:F44 D42:E42 F41 H41">
    <cfRule type="timePeriod" dxfId="11386" priority="410" timePeriod="today">
      <formula>FLOOR(D41,1)=TODAY()</formula>
    </cfRule>
  </conditionalFormatting>
  <conditionalFormatting sqref="H41:I41">
    <cfRule type="expression" dxfId="11385" priority="409">
      <formula>D41</formula>
    </cfRule>
  </conditionalFormatting>
  <conditionalFormatting sqref="D41">
    <cfRule type="timePeriod" dxfId="11384" priority="408" timePeriod="today">
      <formula>FLOOR(D41,1)=TODAY()</formula>
    </cfRule>
  </conditionalFormatting>
  <conditionalFormatting sqref="N7">
    <cfRule type="timePeriod" dxfId="11383" priority="407" timePeriod="today">
      <formula>FLOOR(N7,1)=TODAY()</formula>
    </cfRule>
  </conditionalFormatting>
  <conditionalFormatting sqref="N19">
    <cfRule type="timePeriod" dxfId="11382" priority="406" timePeriod="today">
      <formula>FLOOR(N19,1)=TODAY()</formula>
    </cfRule>
  </conditionalFormatting>
  <conditionalFormatting sqref="Q20">
    <cfRule type="expression" dxfId="11381" priority="405">
      <formula>O20=(M21+O21+Q21)</formula>
    </cfRule>
  </conditionalFormatting>
  <conditionalFormatting sqref="D7">
    <cfRule type="timePeriod" dxfId="11380" priority="291" timePeriod="today">
      <formula>FLOOR(D7,1)=TODAY()</formula>
    </cfRule>
    <cfRule type="expression" dxfId="11379" priority="395">
      <formula>AND(D7&gt;=TODAY(),D7&lt;=TODAY()+1)</formula>
    </cfRule>
  </conditionalFormatting>
  <conditionalFormatting sqref="D7:E7">
    <cfRule type="expression" dxfId="11378" priority="251">
      <formula>$H7&lt;&gt;""</formula>
    </cfRule>
    <cfRule type="expression" dxfId="11377" priority="404">
      <formula>AND(TODAY()&gt;=$D$6+4,$H$7&lt;&gt;"")</formula>
    </cfRule>
  </conditionalFormatting>
  <conditionalFormatting sqref="D8:E8">
    <cfRule type="expression" dxfId="11376" priority="394">
      <formula>$I8&lt;&gt;""</formula>
    </cfRule>
    <cfRule type="timePeriod" dxfId="11375" priority="400" timePeriod="today">
      <formula>FLOOR(D8,1)=TODAY()</formula>
    </cfRule>
    <cfRule type="expression" dxfId="11374" priority="401">
      <formula>AND(D8&gt;=TODAY(),D8&lt;=TODAY()+1)</formula>
    </cfRule>
    <cfRule type="expression" dxfId="11373" priority="402">
      <formula>$H$7&lt;&gt;""</formula>
    </cfRule>
    <cfRule type="expression" dxfId="11372" priority="403">
      <formula>($E$9+$G$9+$I$9)=$G$8</formula>
    </cfRule>
  </conditionalFormatting>
  <conditionalFormatting sqref="E10:F10">
    <cfRule type="expression" dxfId="11371" priority="220">
      <formula>AND(SUM(E9,G9,I9)&lt;&gt;0,SUM(E9,G9,I9)=G8)</formula>
    </cfRule>
    <cfRule type="expression" dxfId="11370" priority="396">
      <formula>$H10&lt;&gt;""</formula>
    </cfRule>
    <cfRule type="timePeriod" dxfId="11369" priority="397" timePeriod="today">
      <formula>FLOOR(E10,1)=TODAY()</formula>
    </cfRule>
    <cfRule type="expression" dxfId="11368" priority="398">
      <formula>AND(E10&gt;=TODAY(),E10&lt;=TODAY()+1)</formula>
    </cfRule>
    <cfRule type="expression" dxfId="11367" priority="399">
      <formula>$I$8&lt;&gt;""</formula>
    </cfRule>
  </conditionalFormatting>
  <conditionalFormatting sqref="D12:I12">
    <cfRule type="timePeriod" dxfId="11366" priority="107" timePeriod="tomorrow">
      <formula>FLOOR(D12,1)=TODAY()+1</formula>
    </cfRule>
    <cfRule type="expression" dxfId="11365" priority="108">
      <formula>D$13&lt;&gt;""</formula>
    </cfRule>
    <cfRule type="expression" dxfId="11364" priority="109">
      <formula>D$12&lt;=TODAY()</formula>
    </cfRule>
  </conditionalFormatting>
  <conditionalFormatting sqref="D13:I13">
    <cfRule type="expression" dxfId="11363" priority="157">
      <formula>AND(D11&lt;&gt;"",YEAR($D11)=2019)</formula>
    </cfRule>
    <cfRule type="expression" dxfId="11362" priority="250">
      <formula>AND(D11&lt;&gt;"",YEAR($D11)=2020)</formula>
    </cfRule>
    <cfRule type="expression" dxfId="11361" priority="389">
      <formula>AND($D$11&lt;&gt;"",YEAR($D11)=2021)</formula>
    </cfRule>
    <cfRule type="expression" dxfId="11360" priority="390">
      <formula>AND(D11&lt;&gt;"",YEAR($D11)=2022)</formula>
    </cfRule>
    <cfRule type="expression" dxfId="11359" priority="391">
      <formula>AND(D11&lt;&gt;"",YEAR($D11)=2023)</formula>
    </cfRule>
    <cfRule type="expression" dxfId="11358" priority="392">
      <formula>AND(D11&lt;&gt;"",YEAR($D11)=2018)</formula>
    </cfRule>
  </conditionalFormatting>
  <conditionalFormatting sqref="D15">
    <cfRule type="expression" dxfId="11357" priority="124">
      <formula>AND(D15&gt;=TODAY(),D15&lt;=TODAY()+2)</formula>
    </cfRule>
    <cfRule type="expression" dxfId="11356" priority="149">
      <formula>AND(TODAY()&gt;=$H$10+6,TODAY()&lt;=$D$15-2)</formula>
    </cfRule>
  </conditionalFormatting>
  <conditionalFormatting sqref="I15">
    <cfRule type="cellIs" dxfId="11355" priority="299" operator="lessThan">
      <formula>1</formula>
    </cfRule>
  </conditionalFormatting>
  <conditionalFormatting sqref="I15">
    <cfRule type="expression" dxfId="11354" priority="388">
      <formula>IF(AND(E14="",G14="",I14="",(D11:I11)=""),"",IF(E14+G14+I14&lt;&gt;SUM(D11:I11),G15&lt;=TODAY()))</formula>
    </cfRule>
  </conditionalFormatting>
  <conditionalFormatting sqref="H7:I7">
    <cfRule type="expression" dxfId="11353" priority="385">
      <formula>$D8&lt;&gt;""</formula>
    </cfRule>
    <cfRule type="expression" dxfId="11352" priority="386">
      <formula>AND(H7="",D7&lt;&gt;"",D7&lt;=TODAY())</formula>
    </cfRule>
    <cfRule type="timePeriod" dxfId="11351" priority="387" timePeriod="today">
      <formula>FLOOR(H7,1)=TODAY()</formula>
    </cfRule>
  </conditionalFormatting>
  <conditionalFormatting sqref="I8">
    <cfRule type="expression" dxfId="11350" priority="384">
      <formula>G8=(E9+G9+I9)</formula>
    </cfRule>
  </conditionalFormatting>
  <conditionalFormatting sqref="H10">
    <cfRule type="expression" dxfId="11349" priority="380">
      <formula>(E9+G9+I9)=G8</formula>
    </cfRule>
  </conditionalFormatting>
  <conditionalFormatting sqref="H10:I10">
    <cfRule type="expression" dxfId="11348" priority="381">
      <formula>AND(H10="",E10&lt;&gt;"",E10&lt;=TODAY())</formula>
    </cfRule>
    <cfRule type="notContainsBlanks" dxfId="11347" priority="382">
      <formula>LEN(TRIM(H10))&gt;0</formula>
    </cfRule>
    <cfRule type="expression" dxfId="11346" priority="383">
      <formula>E10=TODAY()</formula>
    </cfRule>
  </conditionalFormatting>
  <conditionalFormatting sqref="D19">
    <cfRule type="timePeriod" dxfId="11345" priority="289" timePeriod="today">
      <formula>FLOOR(D19,1)=TODAY()</formula>
    </cfRule>
    <cfRule type="expression" dxfId="11344" priority="367">
      <formula>AND(D19&gt;=TODAY(),D19&lt;=TODAY()+1)</formula>
    </cfRule>
  </conditionalFormatting>
  <conditionalFormatting sqref="D19:E19">
    <cfRule type="expression" dxfId="11343" priority="281">
      <formula>$H19&lt;&gt;""</formula>
    </cfRule>
    <cfRule type="expression" dxfId="11342" priority="375">
      <formula>AND(TODAY()&gt;=$D$18+4,$H$19&lt;&gt;"")</formula>
    </cfRule>
  </conditionalFormatting>
  <conditionalFormatting sqref="D20">
    <cfRule type="expression" dxfId="11341" priority="374">
      <formula>AND(D20&gt;=TODAY(),D20&lt;=TODAY()+1)</formula>
    </cfRule>
  </conditionalFormatting>
  <conditionalFormatting sqref="D20:E20">
    <cfRule type="expression" dxfId="11340" priority="372">
      <formula>$I20&lt;&gt;""</formula>
    </cfRule>
    <cfRule type="timePeriod" dxfId="11339" priority="373" timePeriod="today">
      <formula>FLOOR(D20,1)=TODAY()</formula>
    </cfRule>
    <cfRule type="expression" dxfId="11338" priority="376">
      <formula>$H$19&lt;&gt;""</formula>
    </cfRule>
    <cfRule type="expression" dxfId="11337" priority="377">
      <formula>($E$21+$G$21+$I$21)=$G$20</formula>
    </cfRule>
  </conditionalFormatting>
  <conditionalFormatting sqref="E22:F22">
    <cfRule type="expression" dxfId="11336" priority="298">
      <formula>AND(SUM(E21,G21,I21)&lt;&gt;0,SUM(E21,G21,I21)=G20)</formula>
    </cfRule>
    <cfRule type="expression" dxfId="11335" priority="368">
      <formula>$H22&lt;&gt;""</formula>
    </cfRule>
    <cfRule type="timePeriod" dxfId="11334" priority="369" timePeriod="today">
      <formula>FLOOR(E22,1)=TODAY()</formula>
    </cfRule>
    <cfRule type="expression" dxfId="11333" priority="370">
      <formula>AND(E22&gt;=TODAY(),E22&lt;=TODAY()+1)</formula>
    </cfRule>
    <cfRule type="expression" dxfId="11332" priority="371">
      <formula>$I$20&lt;&gt;""</formula>
    </cfRule>
  </conditionalFormatting>
  <conditionalFormatting sqref="D24:I24">
    <cfRule type="timePeriod" dxfId="11331" priority="131" timePeriod="tomorrow">
      <formula>FLOOR(D24,1)=TODAY()+1</formula>
    </cfRule>
    <cfRule type="expression" dxfId="11330" priority="136">
      <formula>D$24&lt;=TODAY()</formula>
    </cfRule>
  </conditionalFormatting>
  <conditionalFormatting sqref="D24:I24">
    <cfRule type="expression" dxfId="11329" priority="101">
      <formula>D$25&lt;&gt;""</formula>
    </cfRule>
  </conditionalFormatting>
  <conditionalFormatting sqref="D25:I25">
    <cfRule type="expression" dxfId="11328" priority="188">
      <formula>AND(D23&lt;&gt;"",YEAR($D23)=2018)</formula>
    </cfRule>
    <cfRule type="expression" dxfId="11327" priority="255">
      <formula>AND(D23&lt;&gt;"",YEAR($D23)=2019)</formula>
    </cfRule>
    <cfRule type="expression" dxfId="11326" priority="362">
      <formula>AND(D23&lt;&gt;"",YEAR($D23)=2020)</formula>
    </cfRule>
    <cfRule type="expression" dxfId="11325" priority="363">
      <formula>AND(D23&lt;&gt;"",YEAR($D23)=2021)</formula>
    </cfRule>
    <cfRule type="expression" dxfId="11324" priority="364">
      <formula>AND(D23&lt;&gt;"",YEAR($D23)=2022)</formula>
    </cfRule>
    <cfRule type="expression" dxfId="11323" priority="365">
      <formula>AND(D23&lt;&gt;"",YEAR($D23)=2023)</formula>
    </cfRule>
  </conditionalFormatting>
  <conditionalFormatting sqref="D27">
    <cfRule type="expression" dxfId="11322" priority="122">
      <formula>AND(D27&gt;=TODAY(),D27&lt;=TODAY()+2)</formula>
    </cfRule>
    <cfRule type="expression" dxfId="11321" priority="133">
      <formula>AND(TODAY()&gt;=$H$22+6,TODAY()&lt;=$D$27-2)</formula>
    </cfRule>
  </conditionalFormatting>
  <conditionalFormatting sqref="H19">
    <cfRule type="timePeriod" dxfId="11320" priority="360" timePeriod="today">
      <formula>FLOOR(H19,1)=TODAY()</formula>
    </cfRule>
  </conditionalFormatting>
  <conditionalFormatting sqref="H19:I19">
    <cfRule type="expression" dxfId="11319" priority="358">
      <formula>$D20&lt;&gt;""</formula>
    </cfRule>
    <cfRule type="expression" dxfId="11318" priority="359">
      <formula>AND(H19="",D19&lt;&gt;"",D19&lt;=TODAY())</formula>
    </cfRule>
  </conditionalFormatting>
  <conditionalFormatting sqref="I20">
    <cfRule type="expression" dxfId="11317" priority="357">
      <formula>G20=(E21+G21+I21)</formula>
    </cfRule>
  </conditionalFormatting>
  <conditionalFormatting sqref="H22:I22">
    <cfRule type="expression" dxfId="11316" priority="353">
      <formula>(E21+G21+I21)=G20</formula>
    </cfRule>
    <cfRule type="expression" dxfId="11315" priority="354">
      <formula>AND(H22="",E22&lt;&gt;"",E22&lt;=TODAY())</formula>
    </cfRule>
    <cfRule type="notContainsBlanks" dxfId="11314" priority="355">
      <formula>LEN(TRIM(H22))&gt;0</formula>
    </cfRule>
    <cfRule type="expression" dxfId="11313" priority="356">
      <formula>E22=TODAY()</formula>
    </cfRule>
  </conditionalFormatting>
  <conditionalFormatting sqref="I27">
    <cfRule type="cellIs" dxfId="11312" priority="351" operator="lessThan">
      <formula>1</formula>
    </cfRule>
  </conditionalFormatting>
  <conditionalFormatting sqref="I27">
    <cfRule type="expression" dxfId="11311" priority="352">
      <formula>IF(AND(E26="",G26="",I26="",(D23:I23)=""),"",IF(E26+G26+I26&lt;&gt;SUM(D23:I23),G27&lt;=TODAY()))</formula>
    </cfRule>
  </conditionalFormatting>
  <conditionalFormatting sqref="L7">
    <cfRule type="timePeriod" dxfId="11310" priority="288" timePeriod="today">
      <formula>FLOOR(L7,1)=TODAY()</formula>
    </cfRule>
    <cfRule type="expression" dxfId="11309" priority="297">
      <formula>AND(L7&gt;=TODAY(),L7&lt;=TODAY()+1)</formula>
    </cfRule>
  </conditionalFormatting>
  <conditionalFormatting sqref="L7:M7">
    <cfRule type="expression" dxfId="11308" priority="282">
      <formula>$P7&lt;&gt;""</formula>
    </cfRule>
    <cfRule type="expression" dxfId="11307" priority="347">
      <formula>AND(TODAY()&gt;=$L$6+4,$P$7&lt;&gt;"")</formula>
    </cfRule>
  </conditionalFormatting>
  <conditionalFormatting sqref="L8">
    <cfRule type="expression" dxfId="11306" priority="346">
      <formula>AND(L8&gt;=TODAY(),L8&lt;=TODAY()+1)</formula>
    </cfRule>
  </conditionalFormatting>
  <conditionalFormatting sqref="L8:M8">
    <cfRule type="expression" dxfId="11305" priority="344">
      <formula>$Q$8&lt;&gt;""</formula>
    </cfRule>
    <cfRule type="timePeriod" dxfId="11304" priority="345" timePeriod="today">
      <formula>FLOOR(L8,1)=TODAY()</formula>
    </cfRule>
    <cfRule type="expression" dxfId="11303" priority="348">
      <formula>$P$7&lt;&gt;""</formula>
    </cfRule>
    <cfRule type="expression" dxfId="11302" priority="349">
      <formula>($M$9+$O$9+$Q$9)=$O$8</formula>
    </cfRule>
  </conditionalFormatting>
  <conditionalFormatting sqref="M10:N10">
    <cfRule type="expression" dxfId="11301" priority="295">
      <formula>"ET(SOMME(M8;O8;Q8)&lt;&gt;0;SOMME(M8;O8;Q9)=O7)  "</formula>
    </cfRule>
    <cfRule type="expression" dxfId="11300" priority="340">
      <formula>$P10&lt;&gt;""</formula>
    </cfRule>
    <cfRule type="timePeriod" dxfId="11299" priority="341" timePeriod="today">
      <formula>FLOOR(M10,1)=TODAY()</formula>
    </cfRule>
    <cfRule type="expression" dxfId="11298" priority="342">
      <formula>AND(M10&gt;=TODAY(),M10&lt;=TODAY()+1)</formula>
    </cfRule>
    <cfRule type="expression" dxfId="11297" priority="343">
      <formula>$Q$8&lt;&gt;""</formula>
    </cfRule>
  </conditionalFormatting>
  <conditionalFormatting sqref="L13:Q13">
    <cfRule type="expression" dxfId="11296" priority="177">
      <formula>AND(L11&lt;&gt;"",YEAR($L11)=2018)</formula>
    </cfRule>
    <cfRule type="expression" dxfId="11295" priority="237">
      <formula>AND(L11&lt;&gt;"",YEAR($L11)=2019)</formula>
    </cfRule>
    <cfRule type="expression" dxfId="11294" priority="336">
      <formula>AND(L11&lt;&gt;"",YEAR($L11)=2020)</formula>
    </cfRule>
    <cfRule type="expression" dxfId="11293" priority="337">
      <formula>AND(L11&lt;&gt;"",YEAR($L11)=2021)</formula>
    </cfRule>
    <cfRule type="expression" dxfId="11292" priority="338">
      <formula>AND(L11&lt;&gt;"",YEAR($L11)=2022)</formula>
    </cfRule>
    <cfRule type="expression" dxfId="11291" priority="339">
      <formula>AND(L11&lt;&gt;"",YEAR($L11)=2023)</formula>
    </cfRule>
  </conditionalFormatting>
  <conditionalFormatting sqref="L15">
    <cfRule type="expression" dxfId="11290" priority="123">
      <formula>AND(L15&gt;=TODAY(),L15&lt;=TODAY()+2)</formula>
    </cfRule>
    <cfRule type="expression" dxfId="11289" priority="137">
      <formula>AND(TODAY()&gt;=$P$10+6,TODAY()&lt;=$L$15-2)</formula>
    </cfRule>
  </conditionalFormatting>
  <conditionalFormatting sqref="P7">
    <cfRule type="timePeriod" dxfId="11288" priority="334" timePeriod="today">
      <formula>FLOOR(P7,1)=TODAY()</formula>
    </cfRule>
  </conditionalFormatting>
  <conditionalFormatting sqref="P7:Q7">
    <cfRule type="expression" dxfId="11287" priority="332">
      <formula>$L8&lt;&gt;""</formula>
    </cfRule>
    <cfRule type="expression" dxfId="11286" priority="333">
      <formula>AND(P7="",L7&lt;&gt;"",L7&lt;=TODAY())</formula>
    </cfRule>
  </conditionalFormatting>
  <conditionalFormatting sqref="Q8">
    <cfRule type="expression" dxfId="11285" priority="331">
      <formula>O8=(M9+O9+Q9)</formula>
    </cfRule>
  </conditionalFormatting>
  <conditionalFormatting sqref="P10:Q10">
    <cfRule type="expression" dxfId="11284" priority="327">
      <formula>(M9+O9+Q9)=O8</formula>
    </cfRule>
    <cfRule type="expression" dxfId="11283" priority="328">
      <formula>AND(P10="",M10&lt;&gt;"",M10&lt;=TODAY())</formula>
    </cfRule>
    <cfRule type="notContainsBlanks" dxfId="11282" priority="329">
      <formula>LEN(TRIM(P10))&gt;0</formula>
    </cfRule>
    <cfRule type="expression" dxfId="11281" priority="330">
      <formula>M10=TODAY()</formula>
    </cfRule>
  </conditionalFormatting>
  <conditionalFormatting sqref="Q15">
    <cfRule type="cellIs" dxfId="11280" priority="325" operator="lessThan">
      <formula>1</formula>
    </cfRule>
  </conditionalFormatting>
  <conditionalFormatting sqref="Q15">
    <cfRule type="expression" dxfId="11279" priority="326">
      <formula>IF(AND(M14="",O14="",Q14="",(L11:Q11)=""),"",IF(M14+O14+Q14&lt;&gt;SUM(L11:Q11),O15&lt;=TODAY()))</formula>
    </cfRule>
  </conditionalFormatting>
  <conditionalFormatting sqref="L19">
    <cfRule type="timePeriod" dxfId="11278" priority="287" timePeriod="today">
      <formula>FLOOR(L19,1)=TODAY()</formula>
    </cfRule>
    <cfRule type="expression" dxfId="11277" priority="294">
      <formula>AND(L19&gt;=TODAY(),L19&lt;=TODAY()+1)</formula>
    </cfRule>
  </conditionalFormatting>
  <conditionalFormatting sqref="L19:M19">
    <cfRule type="expression" dxfId="11276" priority="280">
      <formula>$P19&lt;&gt;""</formula>
    </cfRule>
    <cfRule type="expression" dxfId="11275" priority="321">
      <formula>AND(TODAY()&gt;=$L$18+4,$P$19&lt;&gt;"")</formula>
    </cfRule>
  </conditionalFormatting>
  <conditionalFormatting sqref="L20:M20">
    <cfRule type="expression" dxfId="11274" priority="318">
      <formula>$Q20&lt;&gt;""</formula>
    </cfRule>
    <cfRule type="timePeriod" dxfId="11273" priority="319" timePeriod="today">
      <formula>FLOOR(L20,1)=TODAY()</formula>
    </cfRule>
    <cfRule type="expression" dxfId="11272" priority="320">
      <formula>AND(L20&gt;=TODAY(),L20&lt;=TODAY()+1)</formula>
    </cfRule>
    <cfRule type="expression" dxfId="11271" priority="322">
      <formula>$P$19&lt;&gt;""</formula>
    </cfRule>
    <cfRule type="expression" dxfId="11270" priority="323">
      <formula>($M$21+$O$21+$Q$21)=$O$20</formula>
    </cfRule>
  </conditionalFormatting>
  <conditionalFormatting sqref="M22:N22">
    <cfRule type="expression" dxfId="11269" priority="292">
      <formula>AND(SUM(M21,O21,Q21)&lt;&gt;0,SUM(M21,O21,Q21)=O20)</formula>
    </cfRule>
    <cfRule type="expression" dxfId="11268" priority="314">
      <formula>$P22&lt;&gt;""</formula>
    </cfRule>
    <cfRule type="timePeriod" dxfId="11267" priority="315" timePeriod="today">
      <formula>FLOOR(M22,1)=TODAY()</formula>
    </cfRule>
    <cfRule type="expression" dxfId="11266" priority="316">
      <formula>AND(M22&gt;=TODAY(),M22&lt;=TODAY()+1)</formula>
    </cfRule>
    <cfRule type="expression" dxfId="11265" priority="317">
      <formula>$Q$20&lt;&gt;""</formula>
    </cfRule>
  </conditionalFormatting>
  <conditionalFormatting sqref="L25:Q25">
    <cfRule type="expression" dxfId="11264" priority="151">
      <formula>AND(L23&lt;&gt;"",YEAR($L23)=2023)</formula>
    </cfRule>
    <cfRule type="expression" dxfId="11263" priority="224">
      <formula>AND(L23&lt;&gt;"",YEAR($L23)=2022)</formula>
    </cfRule>
    <cfRule type="expression" dxfId="11262" priority="310">
      <formula>AND(L23&lt;&gt;"",YEAR($L23)=2021)</formula>
    </cfRule>
    <cfRule type="expression" dxfId="11261" priority="311">
      <formula>AND(L23&lt;&gt;"",YEAR($L23)=2020)</formula>
    </cfRule>
    <cfRule type="expression" dxfId="11260" priority="312">
      <formula>AND(L23&lt;&gt;"",YEAR($L23)=2019)</formula>
    </cfRule>
    <cfRule type="expression" dxfId="11259" priority="313">
      <formula>AND(L23&lt;&gt;"",YEAR($L23)=2018)</formula>
    </cfRule>
  </conditionalFormatting>
  <conditionalFormatting sqref="L27">
    <cfRule type="expression" dxfId="11258" priority="125">
      <formula>AND(L27&gt;=TODAY(),L27&lt;=TODAY()+2)</formula>
    </cfRule>
    <cfRule type="expression" dxfId="11257" priority="173">
      <formula>AND(TODAY()&gt;=$P$22+6,TODAY()&lt;=$L$27-2)</formula>
    </cfRule>
  </conditionalFormatting>
  <conditionalFormatting sqref="P19">
    <cfRule type="timePeriod" dxfId="11256" priority="308" timePeriod="today">
      <formula>FLOOR(P19,1)=TODAY()</formula>
    </cfRule>
  </conditionalFormatting>
  <conditionalFormatting sqref="P19:Q19">
    <cfRule type="expression" dxfId="11255" priority="306">
      <formula>$L20&lt;&gt;""</formula>
    </cfRule>
    <cfRule type="expression" dxfId="11254" priority="307">
      <formula>AND(P19="",L19&lt;&gt;"",L19&lt;=TODAY())</formula>
    </cfRule>
  </conditionalFormatting>
  <conditionalFormatting sqref="P22:Q22">
    <cfRule type="expression" dxfId="11253" priority="302">
      <formula>(M21+O21+Q21)=O20</formula>
    </cfRule>
    <cfRule type="expression" dxfId="11252" priority="303">
      <formula>AND(P22="",M22&lt;&gt;"",M22&lt;=TODAY())</formula>
    </cfRule>
    <cfRule type="notContainsBlanks" dxfId="11251" priority="304">
      <formula>LEN(TRIM(P22))&gt;0</formula>
    </cfRule>
    <cfRule type="expression" dxfId="11250" priority="305">
      <formula>M22=TODAY()</formula>
    </cfRule>
  </conditionalFormatting>
  <conditionalFormatting sqref="Q27">
    <cfRule type="cellIs" dxfId="11249" priority="300" operator="lessThan">
      <formula>1</formula>
    </cfRule>
  </conditionalFormatting>
  <conditionalFormatting sqref="Q27">
    <cfRule type="expression" dxfId="11248" priority="301">
      <formula>IF(AND(M26="",O26="",Q26="",(L23:Q23)=""),"",IF(M26+O26+Q26&lt;&gt;SUM(L23:Q23),O27&lt;=TODAY()))</formula>
    </cfRule>
  </conditionalFormatting>
  <conditionalFormatting sqref="D6:I15">
    <cfRule type="expression" dxfId="11247" priority="205">
      <formula>AND(($E$14+$G$14+$I$14)&lt;&gt;"",COUNTA($D$11:$I$11)&gt;0,COUNTA($D$11:$I$11)=($E$14+$G$14+$I$14))</formula>
    </cfRule>
  </conditionalFormatting>
  <conditionalFormatting sqref="D18:I27">
    <cfRule type="expression" dxfId="11246" priority="152">
      <formula>AND(($E$26+$G$26+$I$26)&lt;&gt;"",COUNTA($D$23:$I$23)&gt;0,COUNTA($D$23:$I$23)=($E$26+$G$26+$I$26))</formula>
    </cfRule>
  </conditionalFormatting>
  <conditionalFormatting sqref="L12:Q12">
    <cfRule type="timePeriod" dxfId="11245" priority="138" timePeriod="tomorrow">
      <formula>FLOOR(L12,1)=TODAY()+1</formula>
    </cfRule>
    <cfRule type="expression" dxfId="11244" priority="140">
      <formula>L$12&lt;=TODAY()</formula>
    </cfRule>
  </conditionalFormatting>
  <conditionalFormatting sqref="L12:Q12">
    <cfRule type="expression" dxfId="11243" priority="95">
      <formula>L$13&lt;&gt;""</formula>
    </cfRule>
  </conditionalFormatting>
  <conditionalFormatting sqref="L6:Q15">
    <cfRule type="expression" dxfId="11242" priority="154">
      <formula>AND(($M$14+$O$14+$Q$14)&lt;&gt;"",COUNTA($L$11:$Q$11)&gt;0,COUNTA($L$11:$Q$11)=($M$14+$O$14+$Q$14))</formula>
    </cfRule>
  </conditionalFormatting>
  <conditionalFormatting sqref="L24:Q24">
    <cfRule type="expression" dxfId="11241" priority="127">
      <formula>L$24&lt;=TODAY()</formula>
    </cfRule>
    <cfRule type="timePeriod" dxfId="11240" priority="164" timePeriod="tomorrow">
      <formula>FLOOR(L24,1)=TODAY()+1</formula>
    </cfRule>
  </conditionalFormatting>
  <conditionalFormatting sqref="L24:Q24">
    <cfRule type="expression" dxfId="11239" priority="89">
      <formula>L$25&lt;&gt;""</formula>
    </cfRule>
  </conditionalFormatting>
  <conditionalFormatting sqref="L18:Q27">
    <cfRule type="expression" dxfId="11238" priority="150">
      <formula>AND(($M$26+$O$26+$Q$26)&lt;&gt;"",COUNTA($L$23:$Q$23)&gt;0,COUNTA($L$23:$Q$23)=($M$26+$O$26+$Q$26))</formula>
    </cfRule>
  </conditionalFormatting>
  <conditionalFormatting sqref="D6:I10">
    <cfRule type="expression" dxfId="11237" priority="148">
      <formula>AND($E$9&lt;&gt;"",$G$9&lt;&gt;"",$I$9&lt;&gt;"",$G$8&lt;&gt;"",$E$9+$G$9+$I$9=$G$8)</formula>
    </cfRule>
  </conditionalFormatting>
  <conditionalFormatting sqref="D18:I22">
    <cfRule type="expression" dxfId="11236" priority="145">
      <formula>AND($E$21&lt;&gt;"",$G$21&lt;&gt;"",$I$21&lt;&gt;"",$G$20&lt;&gt;"",$E$21+$G$21+$I$21=$G$20)</formula>
    </cfRule>
  </conditionalFormatting>
  <conditionalFormatting sqref="L6:Q10">
    <cfRule type="expression" dxfId="11235" priority="147">
      <formula>AND($M$9&lt;&gt;"",$O$9&lt;&gt;"",$Q$9&lt;&gt;"",$O$8&lt;&gt;"",$M$9+$O$9+$Q$9=$O$8)</formula>
    </cfRule>
  </conditionalFormatting>
  <conditionalFormatting sqref="L18:Q22">
    <cfRule type="expression" dxfId="11234" priority="143">
      <formula>AND($M$21&lt;&gt;"",$O$21&lt;&gt;"",$Q$21&lt;&gt;"",$O$20&lt;&gt;"",$M$21+$O$21+$Q$21=$O$20)</formula>
    </cfRule>
  </conditionalFormatting>
  <conditionalFormatting sqref="M5:N5">
    <cfRule type="expression" dxfId="11233" priority="82">
      <formula>$M$5&lt;&gt;""</formula>
    </cfRule>
    <cfRule type="expression" dxfId="11232" priority="87">
      <formula>OR(D27&lt;=TODAY()-2,Q5&lt;=TODAY()-2)</formula>
    </cfRule>
    <cfRule type="expression" dxfId="11231" priority="284">
      <formula>$M$4&lt;&gt;""</formula>
    </cfRule>
    <cfRule type="expression" dxfId="11230" priority="286">
      <formula>OR($E$21+$G$21+$I$21=$I$20,$E$26+$G$26+$I$26=$I$20,TODAY()&gt;=$D$27-2)</formula>
    </cfRule>
  </conditionalFormatting>
  <conditionalFormatting sqref="D6">
    <cfRule type="expression" dxfId="11229" priority="221">
      <formula>$D$6&lt;&gt;""</formula>
    </cfRule>
    <cfRule type="expression" dxfId="11228" priority="253">
      <formula>$I$5&lt;&gt;""</formula>
    </cfRule>
    <cfRule type="expression" dxfId="11227" priority="379">
      <formula>$D7=TODAY()</formula>
    </cfRule>
  </conditionalFormatting>
  <conditionalFormatting sqref="L6">
    <cfRule type="expression" dxfId="11226" priority="218">
      <formula>$L6&lt;&gt;""</formula>
    </cfRule>
    <cfRule type="expression" dxfId="11225" priority="335">
      <formula>$L$7=TODAY()</formula>
    </cfRule>
    <cfRule type="expression" dxfId="11224" priority="350">
      <formula>$Q$4&lt;&gt;""</formula>
    </cfRule>
  </conditionalFormatting>
  <conditionalFormatting sqref="D18">
    <cfRule type="expression" dxfId="11223" priority="269">
      <formula>$D$18&lt;&gt;""</formula>
    </cfRule>
    <cfRule type="expression" dxfId="11222" priority="378">
      <formula>$I$16&lt;&gt;""</formula>
    </cfRule>
  </conditionalFormatting>
  <conditionalFormatting sqref="L18">
    <cfRule type="expression" dxfId="11221" priority="217">
      <formula>$L18&lt;&gt;""</formula>
    </cfRule>
    <cfRule type="expression" dxfId="11220" priority="309">
      <formula>$L$19=TODAY()</formula>
    </cfRule>
    <cfRule type="expression" dxfId="11219" priority="324">
      <formula>$Q$16&lt;&gt;""</formula>
    </cfRule>
  </conditionalFormatting>
  <conditionalFormatting sqref="E5">
    <cfRule type="expression" dxfId="11218" priority="275">
      <formula>$E5&lt;&gt;""</formula>
    </cfRule>
    <cfRule type="expression" dxfId="11217" priority="285">
      <formula>$E$4&lt;&gt;""</formula>
    </cfRule>
  </conditionalFormatting>
  <conditionalFormatting sqref="D11">
    <cfRule type="expression" dxfId="11216" priority="106">
      <formula>IF($I8&gt;=1,$H$10,"")</formula>
    </cfRule>
  </conditionalFormatting>
  <conditionalFormatting sqref="E11">
    <cfRule type="expression" dxfId="11215" priority="115">
      <formula>IF($I$8&gt;=2,$H$10,"")</formula>
    </cfRule>
    <cfRule type="expression" dxfId="11214" priority="195">
      <formula>$E11&lt;&gt;""</formula>
    </cfRule>
  </conditionalFormatting>
  <conditionalFormatting sqref="F11">
    <cfRule type="expression" dxfId="11213" priority="161">
      <formula>IF($I$8&gt;=3,$H$10,"")</formula>
    </cfRule>
    <cfRule type="expression" dxfId="11212" priority="201">
      <formula>$F$11&lt;&gt;""</formula>
    </cfRule>
  </conditionalFormatting>
  <conditionalFormatting sqref="G11">
    <cfRule type="expression" dxfId="11211" priority="191">
      <formula>IF($I$8&gt;=4,$H$10,"")</formula>
    </cfRule>
    <cfRule type="expression" dxfId="11210" priority="206">
      <formula>$G$11&lt;&gt;""</formula>
    </cfRule>
  </conditionalFormatting>
  <conditionalFormatting sqref="H11">
    <cfRule type="expression" dxfId="11209" priority="192">
      <formula>IF($I$8&gt;=5,$H$10,"")</formula>
    </cfRule>
    <cfRule type="expression" dxfId="11208" priority="207">
      <formula>$H$11&lt;&gt;""</formula>
    </cfRule>
  </conditionalFormatting>
  <conditionalFormatting sqref="I11">
    <cfRule type="expression" dxfId="11207" priority="193">
      <formula>IF($I$8&gt;=6,$H$10,"")</formula>
    </cfRule>
    <cfRule type="expression" dxfId="11206" priority="208">
      <formula>$I$11&lt;&gt;""</formula>
    </cfRule>
  </conditionalFormatting>
  <conditionalFormatting sqref="D23">
    <cfRule type="expression" dxfId="11205" priority="153">
      <formula>IF($I$20&gt;=1,$H$22,"")</formula>
    </cfRule>
  </conditionalFormatting>
  <conditionalFormatting sqref="E23">
    <cfRule type="expression" dxfId="11204" priority="187">
      <formula>IF($I$20&gt;=2,$H$22,"")</formula>
    </cfRule>
    <cfRule type="expression" dxfId="11203" priority="190">
      <formula>$E$23&lt;&gt;""</formula>
    </cfRule>
  </conditionalFormatting>
  <conditionalFormatting sqref="F23">
    <cfRule type="expression" dxfId="11202" priority="186">
      <formula>IF($I$20&gt;=3,$H$22,"")</formula>
    </cfRule>
    <cfRule type="expression" dxfId="11201" priority="196">
      <formula>$F$23&lt;&gt;""</formula>
    </cfRule>
  </conditionalFormatting>
  <conditionalFormatting sqref="G23">
    <cfRule type="expression" dxfId="11200" priority="185">
      <formula>IF($I$20&gt;=4,$H$22,"")</formula>
    </cfRule>
    <cfRule type="expression" dxfId="11199" priority="197">
      <formula>$G$23&lt;&gt;""</formula>
    </cfRule>
  </conditionalFormatting>
  <conditionalFormatting sqref="H23">
    <cfRule type="expression" dxfId="11198" priority="159">
      <formula>IF($I$20&gt;=5,$H$22,"")</formula>
    </cfRule>
    <cfRule type="expression" dxfId="11197" priority="198">
      <formula>$H$23&lt;&gt;""</formula>
    </cfRule>
  </conditionalFormatting>
  <conditionalFormatting sqref="I23">
    <cfRule type="expression" dxfId="11196" priority="100">
      <formula>IF($I$20&gt;=6,$H$22,"")</formula>
    </cfRule>
    <cfRule type="expression" dxfId="11195" priority="199">
      <formula>$I$23&lt;&gt;""</formula>
    </cfRule>
  </conditionalFormatting>
  <conditionalFormatting sqref="L11">
    <cfRule type="expression" dxfId="11194" priority="155">
      <formula>IF($Q8&gt;=1,$P$10,"")</formula>
    </cfRule>
  </conditionalFormatting>
  <conditionalFormatting sqref="M11">
    <cfRule type="expression" dxfId="11193" priority="94">
      <formula>IF($Q$8&gt;=2,$P$10,"")</formula>
    </cfRule>
    <cfRule type="expression" dxfId="11192" priority="179">
      <formula>$M$11&lt;&gt;""</formula>
    </cfRule>
  </conditionalFormatting>
  <conditionalFormatting sqref="N11">
    <cfRule type="expression" dxfId="11191" priority="160">
      <formula>IF($Q$8&gt;=3,$P$10,"")</formula>
    </cfRule>
    <cfRule type="expression" dxfId="11190" priority="180">
      <formula>$N$11&lt;&gt;""</formula>
    </cfRule>
  </conditionalFormatting>
  <conditionalFormatting sqref="O11">
    <cfRule type="expression" dxfId="11189" priority="176">
      <formula>IF($Q$8&gt;=4,$P$10,"")</formula>
    </cfRule>
    <cfRule type="expression" dxfId="11188" priority="181">
      <formula>$O$11&lt;&gt;""</formula>
    </cfRule>
  </conditionalFormatting>
  <conditionalFormatting sqref="P11">
    <cfRule type="expression" dxfId="11187" priority="175">
      <formula>IF($Q$8&gt;=5,$P$10,"")</formula>
    </cfRule>
    <cfRule type="expression" dxfId="11186" priority="182">
      <formula>$P$11&lt;&gt;""</formula>
    </cfRule>
  </conditionalFormatting>
  <conditionalFormatting sqref="Q11">
    <cfRule type="expression" dxfId="11185" priority="174">
      <formula>IF($Q$8&gt;=6,$P$10,"")</formula>
    </cfRule>
    <cfRule type="expression" dxfId="11184" priority="183">
      <formula>$Q$11&lt;&gt;""</formula>
    </cfRule>
  </conditionalFormatting>
  <conditionalFormatting sqref="L23">
    <cfRule type="expression" dxfId="11183" priority="165">
      <formula>IF($Q$20&gt;=1,$P$22,"")</formula>
    </cfRule>
  </conditionalFormatting>
  <conditionalFormatting sqref="M23">
    <cfRule type="expression" dxfId="11182" priority="88">
      <formula>IF($Q$20&gt;=2,$P$22,"")</formula>
    </cfRule>
    <cfRule type="expression" dxfId="11181" priority="166">
      <formula>$M$23&lt;&gt;""</formula>
    </cfRule>
  </conditionalFormatting>
  <conditionalFormatting sqref="N23">
    <cfRule type="expression" dxfId="11180" priority="163">
      <formula>IF($Q$20&gt;=3,$P$22,"")</formula>
    </cfRule>
    <cfRule type="expression" dxfId="11179" priority="167">
      <formula>$N$23&lt;&gt;""</formula>
    </cfRule>
  </conditionalFormatting>
  <conditionalFormatting sqref="O23">
    <cfRule type="expression" dxfId="11178" priority="162">
      <formula>IF($Q$20&gt;=4,$P$22,"")</formula>
    </cfRule>
    <cfRule type="expression" dxfId="11177" priority="168">
      <formula>$O$23&lt;&gt;""</formula>
    </cfRule>
  </conditionalFormatting>
  <conditionalFormatting sqref="P23">
    <cfRule type="expression" dxfId="11176" priority="158">
      <formula>IF($Q$20&gt;=5,$P$22,"")</formula>
    </cfRule>
    <cfRule type="expression" dxfId="11175" priority="169">
      <formula>$P$23&lt;&gt;""</formula>
    </cfRule>
  </conditionalFormatting>
  <conditionalFormatting sqref="Q23">
    <cfRule type="expression" dxfId="11174" priority="121">
      <formula>IF($Q$20&gt;=6,$P$22,"")</formula>
    </cfRule>
    <cfRule type="expression" dxfId="11173" priority="170">
      <formula>$Q$23&lt;&gt;""</formula>
    </cfRule>
  </conditionalFormatting>
  <conditionalFormatting sqref="D11:I11">
    <cfRule type="expression" dxfId="11172" priority="63">
      <formula>D$11&lt;&gt;""</formula>
    </cfRule>
    <cfRule type="expression" dxfId="11171" priority="194">
      <formula>$H$10&lt;=TODAY()-2</formula>
    </cfRule>
  </conditionalFormatting>
  <conditionalFormatting sqref="L11:Q11">
    <cfRule type="expression" dxfId="11170" priority="62">
      <formula>L$11&lt;&gt;""</formula>
    </cfRule>
    <cfRule type="expression" dxfId="11169" priority="178">
      <formula>$P$10&lt;=TODAY()-2</formula>
    </cfRule>
  </conditionalFormatting>
  <conditionalFormatting sqref="D23:I23">
    <cfRule type="expression" dxfId="11168" priority="61">
      <formula>D$23&lt;&gt;""</formula>
    </cfRule>
    <cfRule type="expression" dxfId="11167" priority="189">
      <formula>$H$22&lt;=TODAY()-2</formula>
    </cfRule>
  </conditionalFormatting>
  <conditionalFormatting sqref="L23:Q23">
    <cfRule type="expression" dxfId="11166" priority="60">
      <formula>L$23&lt;&gt;""</formula>
    </cfRule>
    <cfRule type="expression" dxfId="11165" priority="171">
      <formula>$P$22&lt;=TODAY()-2</formula>
    </cfRule>
  </conditionalFormatting>
  <conditionalFormatting sqref="M12">
    <cfRule type="expression" dxfId="11164" priority="236">
      <formula>AND(TODAY()&gt;=$M$11,TODAY()&lt;=$M$12-1)</formula>
    </cfRule>
  </conditionalFormatting>
  <conditionalFormatting sqref="L12">
    <cfRule type="expression" dxfId="11163" priority="296">
      <formula>AND(TODAY()&gt;=$L$11,TODAY()&lt;=$L$12-1)</formula>
    </cfRule>
  </conditionalFormatting>
  <conditionalFormatting sqref="N12">
    <cfRule type="expression" dxfId="11162" priority="99">
      <formula>$N$12&lt;=TODAY()</formula>
    </cfRule>
    <cfRule type="expression" dxfId="11161" priority="214">
      <formula>AND(TODAY()&gt;=$N$11,TODAY()&lt;=$N$12-1)</formula>
    </cfRule>
  </conditionalFormatting>
  <conditionalFormatting sqref="O12">
    <cfRule type="expression" dxfId="11160" priority="98">
      <formula>$O$12&lt;=TODAY()</formula>
    </cfRule>
    <cfRule type="expression" dxfId="11159" priority="146">
      <formula>AND(TODAY()&gt;=$O$11,TODAY()&lt;=$O$12-1)</formula>
    </cfRule>
  </conditionalFormatting>
  <conditionalFormatting sqref="P12">
    <cfRule type="expression" dxfId="11158" priority="97">
      <formula>$P12&lt;=TODAY()</formula>
    </cfRule>
    <cfRule type="expression" dxfId="11157" priority="141">
      <formula>AND(TODAY()&gt;=$P$11,TODAY()&lt;=$P$12-1)</formula>
    </cfRule>
  </conditionalFormatting>
  <conditionalFormatting sqref="Q12">
    <cfRule type="expression" dxfId="11156" priority="96">
      <formula>$Q$12&lt;=TODAY()</formula>
    </cfRule>
    <cfRule type="expression" dxfId="11155" priority="139">
      <formula>AND(TODAY()&gt;=$Q$11,TODAY()&lt;=$Q$12-1)</formula>
    </cfRule>
  </conditionalFormatting>
  <conditionalFormatting sqref="D24">
    <cfRule type="expression" dxfId="11154" priority="366">
      <formula>AND(TODAY()&gt;=D23,TODAY()&lt;=D24-1)</formula>
    </cfRule>
  </conditionalFormatting>
  <conditionalFormatting sqref="E24">
    <cfRule type="expression" dxfId="11153" priority="134">
      <formula>$E$24&lt;=TODAY()</formula>
    </cfRule>
    <cfRule type="expression" dxfId="11152" priority="254">
      <formula>AND(TODAY()&gt;=$E$23,TODAY()&lt;=$E$24-1)</formula>
    </cfRule>
  </conditionalFormatting>
  <conditionalFormatting sqref="F24">
    <cfRule type="expression" dxfId="11151" priority="105">
      <formula>$F$24&lt;=TODAY()</formula>
    </cfRule>
    <cfRule type="expression" dxfId="11150" priority="215">
      <formula>AND(TODAY()&gt;=$F$23,TODAY()&lt;=$F$24-1)</formula>
    </cfRule>
  </conditionalFormatting>
  <conditionalFormatting sqref="G24">
    <cfRule type="expression" dxfId="11149" priority="104">
      <formula>$G$24&lt;=TODAY()</formula>
    </cfRule>
    <cfRule type="expression" dxfId="11148" priority="144">
      <formula>AND(TODAY()&gt;=$G$23,TODAY()&lt;=$G$24-1)</formula>
    </cfRule>
  </conditionalFormatting>
  <conditionalFormatting sqref="H24">
    <cfRule type="expression" dxfId="11147" priority="103">
      <formula>$H$24&lt;=TODAY()</formula>
    </cfRule>
    <cfRule type="expression" dxfId="11146" priority="135">
      <formula>AND(TODAY()&gt;=$H$23,TODAY()&lt;=$H$24-1)</formula>
    </cfRule>
  </conditionalFormatting>
  <conditionalFormatting sqref="I24">
    <cfRule type="expression" dxfId="11145" priority="102">
      <formula>$I$24&lt;=TODAY()</formula>
    </cfRule>
    <cfRule type="expression" dxfId="11144" priority="132">
      <formula>AND(TODAY()&gt;=$I$23,TODAY()&lt;=$I$24-1)</formula>
    </cfRule>
  </conditionalFormatting>
  <conditionalFormatting sqref="L24">
    <cfRule type="expression" dxfId="11143" priority="293">
      <formula>AND(TODAY()&gt;=$L$23,TODAY()&lt;=$L$24-1)</formula>
    </cfRule>
  </conditionalFormatting>
  <conditionalFormatting sqref="M24">
    <cfRule type="expression" dxfId="11142" priority="126">
      <formula>$M$24&lt;=TODAY()</formula>
    </cfRule>
    <cfRule type="expression" dxfId="11141" priority="223">
      <formula>AND(TODAY()&gt;=$M$23,TODAY()&lt;=$M$24-1)</formula>
    </cfRule>
  </conditionalFormatting>
  <conditionalFormatting sqref="N24">
    <cfRule type="expression" dxfId="11140" priority="93">
      <formula>$N$24&lt;=TODAY()</formula>
    </cfRule>
    <cfRule type="expression" dxfId="11139" priority="142">
      <formula>AND(TODAY()&gt;=$N$23,TODAY()&lt;=$N$24-1)</formula>
    </cfRule>
  </conditionalFormatting>
  <conditionalFormatting sqref="O24">
    <cfRule type="expression" dxfId="11138" priority="92">
      <formula>$O$24&lt;=TODAY()</formula>
    </cfRule>
    <cfRule type="expression" dxfId="11137" priority="130">
      <formula>AND(TODAY()&gt;=$O$23,TODAY()&lt;=$O$24-1)</formula>
    </cfRule>
  </conditionalFormatting>
  <conditionalFormatting sqref="P24">
    <cfRule type="expression" dxfId="11136" priority="91">
      <formula>$P$24&lt;=TODAY()</formula>
    </cfRule>
    <cfRule type="expression" dxfId="11135" priority="129">
      <formula>AND(TODAY()&gt;=$P$23,TODAY()&lt;=$P$24-1)</formula>
    </cfRule>
  </conditionalFormatting>
  <conditionalFormatting sqref="Q24">
    <cfRule type="expression" dxfId="11134" priority="90">
      <formula>$Q$24&lt;=TODAY()</formula>
    </cfRule>
    <cfRule type="expression" dxfId="11133" priority="128">
      <formula>AND(TODAY()&gt;=$Q$23,TODAY()&lt;=$Q$24-1)</formula>
    </cfRule>
  </conditionalFormatting>
  <conditionalFormatting sqref="G15">
    <cfRule type="expression" dxfId="11132" priority="116">
      <formula>$G$15=TODAY()</formula>
    </cfRule>
    <cfRule type="expression" dxfId="11131" priority="117">
      <formula>AND(TODAY()&gt;=D15,TODAY()&lt;=G15)</formula>
    </cfRule>
  </conditionalFormatting>
  <conditionalFormatting sqref="G27">
    <cfRule type="expression" dxfId="11130" priority="113">
      <formula>$G$27=TODAY()</formula>
    </cfRule>
    <cfRule type="expression" dxfId="11129" priority="120">
      <formula>AND(TODAY()&gt;=$D$27,TODAY()&lt;=$G$27)</formula>
    </cfRule>
  </conditionalFormatting>
  <conditionalFormatting sqref="O15">
    <cfRule type="expression" dxfId="11128" priority="114">
      <formula>$O$15=TODAY()</formula>
    </cfRule>
    <cfRule type="expression" dxfId="11127" priority="119">
      <formula>AND(TODAY()&gt;=L15,TODAY()&lt;=O15)</formula>
    </cfRule>
  </conditionalFormatting>
  <conditionalFormatting sqref="O27">
    <cfRule type="expression" dxfId="11126" priority="112">
      <formula>$O$27=TODAY()</formula>
    </cfRule>
    <cfRule type="expression" dxfId="11125" priority="118">
      <formula>AND(TODAY()&gt;=$L$27,AUJOURDHUI&lt;=$O$27)</formula>
    </cfRule>
  </conditionalFormatting>
  <conditionalFormatting sqref="D12">
    <cfRule type="expression" dxfId="11124" priority="222">
      <formula>AND(TODAY()&gt;=D11,TODAY()&lt;=D12-1)</formula>
    </cfRule>
  </conditionalFormatting>
  <conditionalFormatting sqref="E12">
    <cfRule type="expression" dxfId="11123" priority="249">
      <formula>AND(TODAY()&gt;=$E$11,TODAY()&lt;=$E$12-1)</formula>
    </cfRule>
  </conditionalFormatting>
  <conditionalFormatting sqref="F12">
    <cfRule type="expression" dxfId="11122" priority="393">
      <formula>AND(TODAY()&gt;=$F$11,TODAY()&lt;=$F$12-1)</formula>
    </cfRule>
  </conditionalFormatting>
  <conditionalFormatting sqref="G12">
    <cfRule type="expression" dxfId="11121" priority="156">
      <formula>AND(TODAY()&gt;=$G$11,TODAY()&lt;=$G$12-1)</formula>
    </cfRule>
  </conditionalFormatting>
  <conditionalFormatting sqref="H12">
    <cfRule type="expression" dxfId="11120" priority="111">
      <formula>AND(TODAY()&gt;=$H$11,TODAY()&lt;=$H$12-1)</formula>
    </cfRule>
  </conditionalFormatting>
  <conditionalFormatting sqref="I12">
    <cfRule type="expression" dxfId="11119" priority="110">
      <formula>AND(TODAY()&gt;=$I$11,TODAY()&lt;=$I$12-1)</formula>
    </cfRule>
  </conditionalFormatting>
  <conditionalFormatting sqref="E4:F4">
    <cfRule type="expression" dxfId="11118" priority="85">
      <formula>$E$4&lt;&gt;""</formula>
    </cfRule>
    <cfRule type="expression" dxfId="11117" priority="86">
      <formula>$E$4=""</formula>
    </cfRule>
  </conditionalFormatting>
  <conditionalFormatting sqref="M4:N4">
    <cfRule type="expression" dxfId="11116" priority="64">
      <formula>$M$4&lt;&gt;""</formula>
    </cfRule>
    <cfRule type="expression" dxfId="11115" priority="81">
      <formula>Q4=TODAY()</formula>
    </cfRule>
    <cfRule type="expression" dxfId="11114" priority="83">
      <formula>OR(D27&lt;=TODAY()-2,Q5&lt;=TODAY()-2)</formula>
    </cfRule>
    <cfRule type="expression" dxfId="11113" priority="84">
      <formula>OR($E$21+$G$21+$I$21=$I$20,$E$26+$G$26+$I$26=$I$20,TODAY()&gt;=$D$27-2)</formula>
    </cfRule>
  </conditionalFormatting>
  <conditionalFormatting sqref="M17:N17">
    <cfRule type="expression" dxfId="11112" priority="71">
      <formula>$M$17&lt;&gt;""</formula>
    </cfRule>
    <cfRule type="expression" dxfId="11111" priority="76">
      <formula>OR(L15&lt;=TODAY()-2,Q17&lt;=TODAY()-2)</formula>
    </cfRule>
    <cfRule type="expression" dxfId="11110" priority="78">
      <formula>$M$16&lt;&gt;""</formula>
    </cfRule>
    <cfRule type="expression" dxfId="11109" priority="80">
      <formula>OR($M$9+$O$9+$Q$9=$Q$8,$M$14+$O$14+$Q$14=$Q$8,TODAY()&gt;=$L$15-2)</formula>
    </cfRule>
  </conditionalFormatting>
  <conditionalFormatting sqref="E17">
    <cfRule type="expression" dxfId="11108" priority="67">
      <formula>$E17&lt;&gt;""</formula>
    </cfRule>
    <cfRule type="expression" dxfId="11107" priority="79">
      <formula>$E$16&lt;&gt;""</formula>
    </cfRule>
  </conditionalFormatting>
  <conditionalFormatting sqref="E16:F16">
    <cfRule type="expression" dxfId="11106" priority="66">
      <formula>E16&lt;&gt;""</formula>
    </cfRule>
    <cfRule type="expression" dxfId="11105" priority="69">
      <formula>OR($E$9+$G$9+$I$9=$G$8,$E$14+$G$14+$I$14=$I$8,TODAY()&gt;=$D$15-2)</formula>
    </cfRule>
    <cfRule type="expression" dxfId="11104" priority="74">
      <formula>$I$16=TODAY()</formula>
    </cfRule>
    <cfRule type="expression" dxfId="11103" priority="75">
      <formula>OR(D15&lt;=TODAY()-2,I17&lt;=TODAY()-2)</formula>
    </cfRule>
  </conditionalFormatting>
  <conditionalFormatting sqref="M16:N16">
    <cfRule type="expression" dxfId="11102" priority="65">
      <formula>$M$16&lt;&gt;""</formula>
    </cfRule>
    <cfRule type="expression" dxfId="11101" priority="70">
      <formula>Q16=TODAY()</formula>
    </cfRule>
    <cfRule type="expression" dxfId="11100" priority="72">
      <formula>OR(L15&lt;=TODAY()-2,Q17&lt;=TODAY()-2)</formula>
    </cfRule>
    <cfRule type="expression" dxfId="11099" priority="73">
      <formula>OR($M$9+$O$9+$Q$9=$Q$8,$M$14+$O$14+$Q$14=$Q$8,TODAY()&gt;=$L$27-2)</formula>
    </cfRule>
  </conditionalFormatting>
  <conditionalFormatting sqref="E17:F17">
    <cfRule type="expression" dxfId="11098" priority="68">
      <formula>OR(D15&lt;=TODAY()-2,I17&lt;=TODAY()-2)</formula>
    </cfRule>
    <cfRule type="expression" dxfId="11097" priority="77">
      <formula>OR($E$9+$G$9+$I$9=$I$8,$E$14+$G$14+$I$14=$I$8,TODAY()&gt;=$D$15-2)</formula>
    </cfRule>
  </conditionalFormatting>
  <conditionalFormatting sqref="I17">
    <cfRule type="timePeriod" dxfId="11096" priority="59" timePeriod="tomorrow">
      <formula>FLOOR(I17,1)=TODAY()+1</formula>
    </cfRule>
  </conditionalFormatting>
  <conditionalFormatting sqref="Q4:Q5">
    <cfRule type="expression" dxfId="11095" priority="50">
      <formula>AND($Q$5&lt;&gt;"",TODAY()&gt;=$Q$5,$Q4="")</formula>
    </cfRule>
    <cfRule type="timePeriod" dxfId="11094" priority="57" timePeriod="tomorrow">
      <formula>FLOOR(Q4,1)=TODAY()+1</formula>
    </cfRule>
  </conditionalFormatting>
  <conditionalFormatting sqref="I16:I17">
    <cfRule type="expression" dxfId="11093" priority="48">
      <formula>AND($I$17&lt;&gt;"",TODAY()&gt;=$I$17,$I16="")</formula>
    </cfRule>
  </conditionalFormatting>
  <conditionalFormatting sqref="Q16:Q17">
    <cfRule type="expression" dxfId="11092" priority="46">
      <formula>AND($Q$17&lt;&gt;"",TODAY()&gt;=$Q$17,$Q16="")</formula>
    </cfRule>
    <cfRule type="timePeriod" dxfId="11091" priority="55" timePeriod="tomorrow">
      <formula>FLOOR(Q16,1)=TODAY()+1</formula>
    </cfRule>
  </conditionalFormatting>
  <conditionalFormatting sqref="I4">
    <cfRule type="expression" dxfId="11090" priority="43">
      <formula>$I$5&lt;&gt;""</formula>
    </cfRule>
    <cfRule type="expression" dxfId="11089" priority="44">
      <formula>$I$5&lt;&gt;""</formula>
    </cfRule>
  </conditionalFormatting>
  <conditionalFormatting sqref="E18:I18">
    <cfRule type="expression" dxfId="11088" priority="38">
      <formula>AND($H$19="",D18&lt;&gt;"",E18="")</formula>
    </cfRule>
  </conditionalFormatting>
  <conditionalFormatting sqref="M18:Q18">
    <cfRule type="expression" dxfId="11087" priority="37">
      <formula>AND($P$19="",L18&lt;&gt;"",M18="")</formula>
    </cfRule>
  </conditionalFormatting>
  <conditionalFormatting sqref="E6:I6">
    <cfRule type="expression" dxfId="11086" priority="36">
      <formula>AND($H$7="",D6&lt;&gt;"",E6="")</formula>
    </cfRule>
  </conditionalFormatting>
  <conditionalFormatting sqref="M6:Q6">
    <cfRule type="expression" dxfId="11085" priority="35">
      <formula>AND($P$7="",L6&lt;&gt;"",M6="")</formula>
    </cfRule>
  </conditionalFormatting>
  <conditionalFormatting sqref="I30">
    <cfRule type="cellIs" dxfId="11084" priority="3" operator="lessThan">
      <formula>1</formula>
    </cfRule>
  </conditionalFormatting>
  <conditionalFormatting sqref="G32:H33">
    <cfRule type="timePeriod" dxfId="11083" priority="12" timePeriod="today">
      <formula>FLOOR(G32,1)=TODAY()</formula>
    </cfRule>
  </conditionalFormatting>
  <conditionalFormatting sqref="Q30">
    <cfRule type="cellIs" dxfId="11082" priority="7" operator="lessThan">
      <formula>1</formula>
    </cfRule>
    <cfRule type="expression" dxfId="11081" priority="11">
      <formula>M30</formula>
    </cfRule>
  </conditionalFormatting>
  <conditionalFormatting sqref="O32:P32">
    <cfRule type="timePeriod" dxfId="11080" priority="10" timePeriod="today">
      <formula>FLOOR(O32,1)=TODAY()</formula>
    </cfRule>
  </conditionalFormatting>
  <conditionalFormatting sqref="O33:P33">
    <cfRule type="timePeriod" dxfId="11079" priority="9" timePeriod="today">
      <formula>FLOOR(O33,1)=TODAY()</formula>
    </cfRule>
  </conditionalFormatting>
  <conditionalFormatting sqref="Q29">
    <cfRule type="cellIs" dxfId="11078" priority="8" operator="lessThan">
      <formula>1</formula>
    </cfRule>
  </conditionalFormatting>
  <conditionalFormatting sqref="Q32">
    <cfRule type="cellIs" dxfId="11077" priority="6" operator="lessThan">
      <formula>1</formula>
    </cfRule>
  </conditionalFormatting>
  <conditionalFormatting sqref="Q33">
    <cfRule type="cellIs" dxfId="11076" priority="5" operator="lessThan">
      <formula>1</formula>
    </cfRule>
  </conditionalFormatting>
  <conditionalFormatting sqref="I29">
    <cfRule type="cellIs" dxfId="11075" priority="4" operator="lessThan">
      <formula>1</formula>
    </cfRule>
  </conditionalFormatting>
  <conditionalFormatting sqref="I32">
    <cfRule type="cellIs" dxfId="11074" priority="2" operator="lessThan">
      <formula>1</formula>
    </cfRule>
  </conditionalFormatting>
  <conditionalFormatting sqref="I33">
    <cfRule type="cellIs" dxfId="11073" priority="1" operator="lessThan">
      <formula>1</formula>
    </cfRule>
  </conditionalFormatting>
  <dataValidations count="2">
    <dataValidation type="list" allowBlank="1" showInputMessage="1" showErrorMessage="1" sqref="E5:F5 M5:N5 E17:F17 M17:N17" xr:uid="{C6719729-0D65-419F-9731-5767ED188995}">
      <formula1>Mâles</formula1>
    </dataValidation>
    <dataValidation type="list" allowBlank="1" showInputMessage="1" showErrorMessage="1" sqref="E4:F4 M4:N4 E16:F16 M16:N16" xr:uid="{D2DD867A-D7A1-4C68-9FC5-CB04AEFF932A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3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B3DAFBB-8ADF-4FD0-9858-B65CDAE10490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FDD9B138-B246-4490-B3F2-3A1DB60494B1}">
          <x14:formula1>
            <xm:f>Liste!$G$2:$G$6</xm:f>
          </x14:formula1>
          <xm:sqref>F9 N9 N21 F21</xm:sqref>
        </x14:dataValidation>
        <x14:dataValidation type="list" allowBlank="1" showInputMessage="1" showErrorMessage="1" xr:uid="{9E6554A8-39F2-4990-97FB-3F7964DA79E7}">
          <x14:formula1>
            <xm:f>Liste!$F$2:$F$6</xm:f>
          </x14:formula1>
          <xm:sqref>H9 P9 P21 H21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tabColor rgb="FF0070C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G20" sqref="G20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160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20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9.9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B28:F28"/>
    <mergeCell ref="J28:N28"/>
    <mergeCell ref="G28:H28"/>
    <mergeCell ref="P10:Q10"/>
    <mergeCell ref="J14:K14"/>
    <mergeCell ref="E4:F4"/>
    <mergeCell ref="M4:N4"/>
    <mergeCell ref="B6:B8"/>
    <mergeCell ref="F7:G7"/>
    <mergeCell ref="H7:I7"/>
    <mergeCell ref="B14:C14"/>
    <mergeCell ref="B10:B12"/>
    <mergeCell ref="E10:F10"/>
    <mergeCell ref="H10:I10"/>
    <mergeCell ref="M10:N10"/>
    <mergeCell ref="D7:E7"/>
    <mergeCell ref="L7:M7"/>
    <mergeCell ref="N7:O7"/>
    <mergeCell ref="O4:P4"/>
    <mergeCell ref="P7:Q7"/>
    <mergeCell ref="D8:E8"/>
    <mergeCell ref="L8:M8"/>
    <mergeCell ref="B9:C9"/>
    <mergeCell ref="J9:K9"/>
    <mergeCell ref="J6:J8"/>
    <mergeCell ref="B2:Q3"/>
    <mergeCell ref="B4:C5"/>
    <mergeCell ref="J4:K5"/>
    <mergeCell ref="E5:F5"/>
    <mergeCell ref="M5:N5"/>
    <mergeCell ref="O5:P5"/>
    <mergeCell ref="G4:H4"/>
    <mergeCell ref="G5:H5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B15:C15"/>
    <mergeCell ref="E15:F15"/>
    <mergeCell ref="J15:K15"/>
    <mergeCell ref="M15:N15"/>
    <mergeCell ref="J10:J12"/>
    <mergeCell ref="J13:K13"/>
    <mergeCell ref="B13:C13"/>
    <mergeCell ref="P22:Q22"/>
    <mergeCell ref="B26:C26"/>
    <mergeCell ref="J26:K26"/>
    <mergeCell ref="P19:Q19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N19:O19"/>
    <mergeCell ref="B25:C25"/>
    <mergeCell ref="B27:C27"/>
    <mergeCell ref="E27:F27"/>
    <mergeCell ref="J27:K27"/>
    <mergeCell ref="M27:N27"/>
    <mergeCell ref="H22:I22"/>
    <mergeCell ref="J22:J24"/>
    <mergeCell ref="M22:N22"/>
    <mergeCell ref="J25:K25"/>
    <mergeCell ref="B22:B24"/>
    <mergeCell ref="E22:F22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1072" priority="415" timePeriod="today">
      <formula>FLOOR(F7,1)=TODAY()</formula>
    </cfRule>
  </conditionalFormatting>
  <conditionalFormatting sqref="F19">
    <cfRule type="timePeriod" dxfId="11071" priority="414" timePeriod="today">
      <formula>FLOOR(F19,1)=TODAY()</formula>
    </cfRule>
  </conditionalFormatting>
  <conditionalFormatting sqref="D38 G38">
    <cfRule type="timePeriod" dxfId="11070" priority="413" timePeriod="today">
      <formula>FLOOR(D38,1)=TODAY()</formula>
    </cfRule>
  </conditionalFormatting>
  <conditionalFormatting sqref="D49 G49 E44:F44 D42:E42 F41 H41">
    <cfRule type="timePeriod" dxfId="11069" priority="410" timePeriod="today">
      <formula>FLOOR(D41,1)=TODAY()</formula>
    </cfRule>
  </conditionalFormatting>
  <conditionalFormatting sqref="H41:I41">
    <cfRule type="expression" dxfId="11068" priority="409">
      <formula>D41</formula>
    </cfRule>
  </conditionalFormatting>
  <conditionalFormatting sqref="D41">
    <cfRule type="timePeriod" dxfId="11067" priority="408" timePeriod="today">
      <formula>FLOOR(D41,1)=TODAY()</formula>
    </cfRule>
  </conditionalFormatting>
  <conditionalFormatting sqref="N7">
    <cfRule type="timePeriod" dxfId="11066" priority="407" timePeriod="today">
      <formula>FLOOR(N7,1)=TODAY()</formula>
    </cfRule>
  </conditionalFormatting>
  <conditionalFormatting sqref="N19">
    <cfRule type="timePeriod" dxfId="11065" priority="406" timePeriod="today">
      <formula>FLOOR(N19,1)=TODAY()</formula>
    </cfRule>
  </conditionalFormatting>
  <conditionalFormatting sqref="Q20">
    <cfRule type="expression" dxfId="11064" priority="405">
      <formula>O20=(M21+O21+Q21)</formula>
    </cfRule>
  </conditionalFormatting>
  <conditionalFormatting sqref="D7">
    <cfRule type="timePeriod" dxfId="11063" priority="291" timePeriod="today">
      <formula>FLOOR(D7,1)=TODAY()</formula>
    </cfRule>
    <cfRule type="expression" dxfId="11062" priority="395">
      <formula>AND(D7&gt;=TODAY(),D7&lt;=TODAY()+1)</formula>
    </cfRule>
  </conditionalFormatting>
  <conditionalFormatting sqref="D7:E7">
    <cfRule type="expression" dxfId="11061" priority="251">
      <formula>$H7&lt;&gt;""</formula>
    </cfRule>
    <cfRule type="expression" dxfId="11060" priority="404">
      <formula>AND(TODAY()&gt;=$D$6+4,$H$7&lt;&gt;"")</formula>
    </cfRule>
  </conditionalFormatting>
  <conditionalFormatting sqref="D8:E8">
    <cfRule type="expression" dxfId="11059" priority="394">
      <formula>$I8&lt;&gt;""</formula>
    </cfRule>
    <cfRule type="timePeriod" dxfId="11058" priority="400" timePeriod="today">
      <formula>FLOOR(D8,1)=TODAY()</formula>
    </cfRule>
    <cfRule type="expression" dxfId="11057" priority="401">
      <formula>AND(D8&gt;=TODAY(),D8&lt;=TODAY()+1)</formula>
    </cfRule>
    <cfRule type="expression" dxfId="11056" priority="402">
      <formula>$H$7&lt;&gt;""</formula>
    </cfRule>
    <cfRule type="expression" dxfId="11055" priority="403">
      <formula>($E$9+$G$9+$I$9)=$G$8</formula>
    </cfRule>
  </conditionalFormatting>
  <conditionalFormatting sqref="E10:F10">
    <cfRule type="expression" dxfId="11054" priority="220">
      <formula>AND(SUM(E9,G9,I9)&lt;&gt;0,SUM(E9,G9,I9)=G8)</formula>
    </cfRule>
    <cfRule type="expression" dxfId="11053" priority="396">
      <formula>$H10&lt;&gt;""</formula>
    </cfRule>
    <cfRule type="timePeriod" dxfId="11052" priority="397" timePeriod="today">
      <formula>FLOOR(E10,1)=TODAY()</formula>
    </cfRule>
    <cfRule type="expression" dxfId="11051" priority="398">
      <formula>AND(E10&gt;=TODAY(),E10&lt;=TODAY()+1)</formula>
    </cfRule>
    <cfRule type="expression" dxfId="11050" priority="399">
      <formula>$I$8&lt;&gt;""</formula>
    </cfRule>
  </conditionalFormatting>
  <conditionalFormatting sqref="D12:I12">
    <cfRule type="timePeriod" dxfId="11049" priority="107" timePeriod="tomorrow">
      <formula>FLOOR(D12,1)=TODAY()+1</formula>
    </cfRule>
    <cfRule type="expression" dxfId="11048" priority="108">
      <formula>D$13&lt;&gt;""</formula>
    </cfRule>
    <cfRule type="expression" dxfId="11047" priority="109">
      <formula>D$12&lt;=TODAY()</formula>
    </cfRule>
  </conditionalFormatting>
  <conditionalFormatting sqref="D13:I13">
    <cfRule type="expression" dxfId="11046" priority="157">
      <formula>AND(D11&lt;&gt;"",YEAR($D11)=2019)</formula>
    </cfRule>
    <cfRule type="expression" dxfId="11045" priority="250">
      <formula>AND(D11&lt;&gt;"",YEAR($D11)=2020)</formula>
    </cfRule>
    <cfRule type="expression" dxfId="11044" priority="389">
      <formula>AND($D$11&lt;&gt;"",YEAR($D11)=2021)</formula>
    </cfRule>
    <cfRule type="expression" dxfId="11043" priority="390">
      <formula>AND(D11&lt;&gt;"",YEAR($D11)=2022)</formula>
    </cfRule>
    <cfRule type="expression" dxfId="11042" priority="391">
      <formula>AND(D11&lt;&gt;"",YEAR($D11)=2023)</formula>
    </cfRule>
    <cfRule type="expression" dxfId="11041" priority="392">
      <formula>AND(D11&lt;&gt;"",YEAR($D11)=2018)</formula>
    </cfRule>
  </conditionalFormatting>
  <conditionalFormatting sqref="D15">
    <cfRule type="expression" dxfId="11040" priority="124">
      <formula>AND(D15&gt;=TODAY(),D15&lt;=TODAY()+2)</formula>
    </cfRule>
    <cfRule type="expression" dxfId="11039" priority="149">
      <formula>AND(TODAY()&gt;=$H$10+6,TODAY()&lt;=$D$15-2)</formula>
    </cfRule>
  </conditionalFormatting>
  <conditionalFormatting sqref="I15">
    <cfRule type="cellIs" dxfId="11038" priority="299" operator="lessThan">
      <formula>1</formula>
    </cfRule>
  </conditionalFormatting>
  <conditionalFormatting sqref="I15">
    <cfRule type="expression" dxfId="11037" priority="388">
      <formula>IF(AND(E14="",G14="",I14="",(D11:I11)=""),"",IF(E14+G14+I14&lt;&gt;SUM(D11:I11),G15&lt;=TODAY()))</formula>
    </cfRule>
  </conditionalFormatting>
  <conditionalFormatting sqref="H7:I7">
    <cfRule type="expression" dxfId="11036" priority="385">
      <formula>$D8&lt;&gt;""</formula>
    </cfRule>
    <cfRule type="expression" dxfId="11035" priority="386">
      <formula>AND(H7="",D7&lt;&gt;"",D7&lt;=TODAY())</formula>
    </cfRule>
    <cfRule type="timePeriod" dxfId="11034" priority="387" timePeriod="today">
      <formula>FLOOR(H7,1)=TODAY()</formula>
    </cfRule>
  </conditionalFormatting>
  <conditionalFormatting sqref="I8">
    <cfRule type="expression" dxfId="11033" priority="384">
      <formula>G8=(E9+G9+I9)</formula>
    </cfRule>
  </conditionalFormatting>
  <conditionalFormatting sqref="H10">
    <cfRule type="expression" dxfId="11032" priority="380">
      <formula>(E9+G9+I9)=G8</formula>
    </cfRule>
  </conditionalFormatting>
  <conditionalFormatting sqref="H10:I10">
    <cfRule type="expression" dxfId="11031" priority="381">
      <formula>AND(H10="",E10&lt;&gt;"",E10&lt;=TODAY())</formula>
    </cfRule>
    <cfRule type="notContainsBlanks" dxfId="11030" priority="382">
      <formula>LEN(TRIM(H10))&gt;0</formula>
    </cfRule>
    <cfRule type="expression" dxfId="11029" priority="383">
      <formula>E10=TODAY()</formula>
    </cfRule>
  </conditionalFormatting>
  <conditionalFormatting sqref="D19">
    <cfRule type="timePeriod" dxfId="11028" priority="289" timePeriod="today">
      <formula>FLOOR(D19,1)=TODAY()</formula>
    </cfRule>
    <cfRule type="expression" dxfId="11027" priority="367">
      <formula>AND(D19&gt;=TODAY(),D19&lt;=TODAY()+1)</formula>
    </cfRule>
  </conditionalFormatting>
  <conditionalFormatting sqref="D19:E19">
    <cfRule type="expression" dxfId="11026" priority="281">
      <formula>$H19&lt;&gt;""</formula>
    </cfRule>
    <cfRule type="expression" dxfId="11025" priority="375">
      <formula>AND(TODAY()&gt;=$D$18+4,$H$19&lt;&gt;"")</formula>
    </cfRule>
  </conditionalFormatting>
  <conditionalFormatting sqref="D20">
    <cfRule type="expression" dxfId="11024" priority="374">
      <formula>AND(D20&gt;=TODAY(),D20&lt;=TODAY()+1)</formula>
    </cfRule>
  </conditionalFormatting>
  <conditionalFormatting sqref="D20:E20">
    <cfRule type="expression" dxfId="11023" priority="372">
      <formula>$I20&lt;&gt;""</formula>
    </cfRule>
    <cfRule type="timePeriod" dxfId="11022" priority="373" timePeriod="today">
      <formula>FLOOR(D20,1)=TODAY()</formula>
    </cfRule>
    <cfRule type="expression" dxfId="11021" priority="376">
      <formula>$H$19&lt;&gt;""</formula>
    </cfRule>
    <cfRule type="expression" dxfId="11020" priority="377">
      <formula>($E$21+$G$21+$I$21)=$G$20</formula>
    </cfRule>
  </conditionalFormatting>
  <conditionalFormatting sqref="E22:F22">
    <cfRule type="expression" dxfId="11019" priority="298">
      <formula>AND(SUM(E21,G21,I21)&lt;&gt;0,SUM(E21,G21,I21)=G20)</formula>
    </cfRule>
    <cfRule type="expression" dxfId="11018" priority="368">
      <formula>$H22&lt;&gt;""</formula>
    </cfRule>
    <cfRule type="timePeriod" dxfId="11017" priority="369" timePeriod="today">
      <formula>FLOOR(E22,1)=TODAY()</formula>
    </cfRule>
    <cfRule type="expression" dxfId="11016" priority="370">
      <formula>AND(E22&gt;=TODAY(),E22&lt;=TODAY()+1)</formula>
    </cfRule>
    <cfRule type="expression" dxfId="11015" priority="371">
      <formula>$I$20&lt;&gt;""</formula>
    </cfRule>
  </conditionalFormatting>
  <conditionalFormatting sqref="D24:I24">
    <cfRule type="timePeriod" dxfId="11014" priority="131" timePeriod="tomorrow">
      <formula>FLOOR(D24,1)=TODAY()+1</formula>
    </cfRule>
    <cfRule type="expression" dxfId="11013" priority="136">
      <formula>D$24&lt;=TODAY()</formula>
    </cfRule>
  </conditionalFormatting>
  <conditionalFormatting sqref="D24:I24">
    <cfRule type="expression" dxfId="11012" priority="101">
      <formula>D$25&lt;&gt;""</formula>
    </cfRule>
  </conditionalFormatting>
  <conditionalFormatting sqref="D25:I25">
    <cfRule type="expression" dxfId="11011" priority="188">
      <formula>AND(D23&lt;&gt;"",YEAR($D23)=2018)</formula>
    </cfRule>
    <cfRule type="expression" dxfId="11010" priority="255">
      <formula>AND(D23&lt;&gt;"",YEAR($D23)=2019)</formula>
    </cfRule>
    <cfRule type="expression" dxfId="11009" priority="362">
      <formula>AND(D23&lt;&gt;"",YEAR($D23)=2020)</formula>
    </cfRule>
    <cfRule type="expression" dxfId="11008" priority="363">
      <formula>AND(D23&lt;&gt;"",YEAR($D23)=2021)</formula>
    </cfRule>
    <cfRule type="expression" dxfId="11007" priority="364">
      <formula>AND(D23&lt;&gt;"",YEAR($D23)=2022)</formula>
    </cfRule>
    <cfRule type="expression" dxfId="11006" priority="365">
      <formula>AND(D23&lt;&gt;"",YEAR($D23)=2023)</formula>
    </cfRule>
  </conditionalFormatting>
  <conditionalFormatting sqref="D27">
    <cfRule type="expression" dxfId="11005" priority="122">
      <formula>AND(D27&gt;=TODAY(),D27&lt;=TODAY()+2)</formula>
    </cfRule>
    <cfRule type="expression" dxfId="11004" priority="133">
      <formula>AND(TODAY()&gt;=$H$22+6,TODAY()&lt;=$D$27-2)</formula>
    </cfRule>
  </conditionalFormatting>
  <conditionalFormatting sqref="H19">
    <cfRule type="timePeriod" dxfId="11003" priority="360" timePeriod="today">
      <formula>FLOOR(H19,1)=TODAY()</formula>
    </cfRule>
  </conditionalFormatting>
  <conditionalFormatting sqref="H19:I19">
    <cfRule type="expression" dxfId="11002" priority="358">
      <formula>$D20&lt;&gt;""</formula>
    </cfRule>
    <cfRule type="expression" dxfId="11001" priority="359">
      <formula>AND(H19="",D19&lt;&gt;"",D19&lt;=TODAY())</formula>
    </cfRule>
  </conditionalFormatting>
  <conditionalFormatting sqref="I20">
    <cfRule type="expression" dxfId="11000" priority="357">
      <formula>G20=(E21+G21+I21)</formula>
    </cfRule>
  </conditionalFormatting>
  <conditionalFormatting sqref="H22:I22">
    <cfRule type="expression" dxfId="10999" priority="353">
      <formula>(E21+G21+I21)=G20</formula>
    </cfRule>
    <cfRule type="expression" dxfId="10998" priority="354">
      <formula>AND(H22="",E22&lt;&gt;"",E22&lt;=TODAY())</formula>
    </cfRule>
    <cfRule type="notContainsBlanks" dxfId="10997" priority="355">
      <formula>LEN(TRIM(H22))&gt;0</formula>
    </cfRule>
    <cfRule type="expression" dxfId="10996" priority="356">
      <formula>E22=TODAY()</formula>
    </cfRule>
  </conditionalFormatting>
  <conditionalFormatting sqref="I27">
    <cfRule type="cellIs" dxfId="10995" priority="351" operator="lessThan">
      <formula>1</formula>
    </cfRule>
  </conditionalFormatting>
  <conditionalFormatting sqref="I27">
    <cfRule type="expression" dxfId="10994" priority="352">
      <formula>IF(AND(E26="",G26="",I26="",(D23:I23)=""),"",IF(E26+G26+I26&lt;&gt;SUM(D23:I23),G27&lt;=TODAY()))</formula>
    </cfRule>
  </conditionalFormatting>
  <conditionalFormatting sqref="L7">
    <cfRule type="timePeriod" dxfId="10993" priority="288" timePeriod="today">
      <formula>FLOOR(L7,1)=TODAY()</formula>
    </cfRule>
    <cfRule type="expression" dxfId="10992" priority="297">
      <formula>AND(L7&gt;=TODAY(),L7&lt;=TODAY()+1)</formula>
    </cfRule>
  </conditionalFormatting>
  <conditionalFormatting sqref="L7:M7">
    <cfRule type="expression" dxfId="10991" priority="282">
      <formula>$P7&lt;&gt;""</formula>
    </cfRule>
    <cfRule type="expression" dxfId="10990" priority="347">
      <formula>AND(TODAY()&gt;=$L$6+4,$P$7&lt;&gt;"")</formula>
    </cfRule>
  </conditionalFormatting>
  <conditionalFormatting sqref="L8">
    <cfRule type="expression" dxfId="10989" priority="346">
      <formula>AND(L8&gt;=TODAY(),L8&lt;=TODAY()+1)</formula>
    </cfRule>
  </conditionalFormatting>
  <conditionalFormatting sqref="L8:M8">
    <cfRule type="expression" dxfId="10988" priority="344">
      <formula>$Q$8&lt;&gt;""</formula>
    </cfRule>
    <cfRule type="timePeriod" dxfId="10987" priority="345" timePeriod="today">
      <formula>FLOOR(L8,1)=TODAY()</formula>
    </cfRule>
    <cfRule type="expression" dxfId="10986" priority="348">
      <formula>$P$7&lt;&gt;""</formula>
    </cfRule>
    <cfRule type="expression" dxfId="10985" priority="349">
      <formula>($M$9+$O$9+$Q$9)=$O$8</formula>
    </cfRule>
  </conditionalFormatting>
  <conditionalFormatting sqref="M10:N10">
    <cfRule type="expression" dxfId="10984" priority="295">
      <formula>"ET(SOMME(M8;O8;Q8)&lt;&gt;0;SOMME(M8;O8;Q9)=O7)  "</formula>
    </cfRule>
    <cfRule type="expression" dxfId="10983" priority="340">
      <formula>$P10&lt;&gt;""</formula>
    </cfRule>
    <cfRule type="timePeriod" dxfId="10982" priority="341" timePeriod="today">
      <formula>FLOOR(M10,1)=TODAY()</formula>
    </cfRule>
    <cfRule type="expression" dxfId="10981" priority="342">
      <formula>AND(M10&gt;=TODAY(),M10&lt;=TODAY()+1)</formula>
    </cfRule>
    <cfRule type="expression" dxfId="10980" priority="343">
      <formula>$Q$8&lt;&gt;""</formula>
    </cfRule>
  </conditionalFormatting>
  <conditionalFormatting sqref="L13:Q13">
    <cfRule type="expression" dxfId="10979" priority="177">
      <formula>AND(L11&lt;&gt;"",YEAR($L11)=2018)</formula>
    </cfRule>
    <cfRule type="expression" dxfId="10978" priority="237">
      <formula>AND(L11&lt;&gt;"",YEAR($L11)=2019)</formula>
    </cfRule>
    <cfRule type="expression" dxfId="10977" priority="336">
      <formula>AND(L11&lt;&gt;"",YEAR($L11)=2020)</formula>
    </cfRule>
    <cfRule type="expression" dxfId="10976" priority="337">
      <formula>AND(L11&lt;&gt;"",YEAR($L11)=2021)</formula>
    </cfRule>
    <cfRule type="expression" dxfId="10975" priority="338">
      <formula>AND(L11&lt;&gt;"",YEAR($L11)=2022)</formula>
    </cfRule>
    <cfRule type="expression" dxfId="10974" priority="339">
      <formula>AND(L11&lt;&gt;"",YEAR($L11)=2023)</formula>
    </cfRule>
  </conditionalFormatting>
  <conditionalFormatting sqref="L15">
    <cfRule type="expression" dxfId="10973" priority="123">
      <formula>AND(L15&gt;=TODAY(),L15&lt;=TODAY()+2)</formula>
    </cfRule>
    <cfRule type="expression" dxfId="10972" priority="137">
      <formula>AND(TODAY()&gt;=$P$10+6,TODAY()&lt;=$L$15-2)</formula>
    </cfRule>
  </conditionalFormatting>
  <conditionalFormatting sqref="P7">
    <cfRule type="timePeriod" dxfId="10971" priority="334" timePeriod="today">
      <formula>FLOOR(P7,1)=TODAY()</formula>
    </cfRule>
  </conditionalFormatting>
  <conditionalFormatting sqref="P7:Q7">
    <cfRule type="expression" dxfId="10970" priority="332">
      <formula>$L8&lt;&gt;""</formula>
    </cfRule>
    <cfRule type="expression" dxfId="10969" priority="333">
      <formula>AND(P7="",L7&lt;&gt;"",L7&lt;=TODAY())</formula>
    </cfRule>
  </conditionalFormatting>
  <conditionalFormatting sqref="Q8">
    <cfRule type="expression" dxfId="10968" priority="331">
      <formula>O8=(M9+O9+Q9)</formula>
    </cfRule>
  </conditionalFormatting>
  <conditionalFormatting sqref="P10:Q10">
    <cfRule type="expression" dxfId="10967" priority="327">
      <formula>(M9+O9+Q9)=O8</formula>
    </cfRule>
    <cfRule type="expression" dxfId="10966" priority="328">
      <formula>AND(P10="",M10&lt;&gt;"",M10&lt;=TODAY())</formula>
    </cfRule>
    <cfRule type="notContainsBlanks" dxfId="10965" priority="329">
      <formula>LEN(TRIM(P10))&gt;0</formula>
    </cfRule>
    <cfRule type="expression" dxfId="10964" priority="330">
      <formula>M10=TODAY()</formula>
    </cfRule>
  </conditionalFormatting>
  <conditionalFormatting sqref="Q15">
    <cfRule type="cellIs" dxfId="10963" priority="325" operator="lessThan">
      <formula>1</formula>
    </cfRule>
  </conditionalFormatting>
  <conditionalFormatting sqref="Q15">
    <cfRule type="expression" dxfId="10962" priority="326">
      <formula>IF(AND(M14="",O14="",Q14="",(L11:Q11)=""),"",IF(M14+O14+Q14&lt;&gt;SUM(L11:Q11),O15&lt;=TODAY()))</formula>
    </cfRule>
  </conditionalFormatting>
  <conditionalFormatting sqref="L19">
    <cfRule type="timePeriod" dxfId="10961" priority="287" timePeriod="today">
      <formula>FLOOR(L19,1)=TODAY()</formula>
    </cfRule>
    <cfRule type="expression" dxfId="10960" priority="294">
      <formula>AND(L19&gt;=TODAY(),L19&lt;=TODAY()+1)</formula>
    </cfRule>
  </conditionalFormatting>
  <conditionalFormatting sqref="L19:M19">
    <cfRule type="expression" dxfId="10959" priority="280">
      <formula>$P19&lt;&gt;""</formula>
    </cfRule>
    <cfRule type="expression" dxfId="10958" priority="321">
      <formula>AND(TODAY()&gt;=$L$18+4,$P$19&lt;&gt;"")</formula>
    </cfRule>
  </conditionalFormatting>
  <conditionalFormatting sqref="L20:M20">
    <cfRule type="expression" dxfId="10957" priority="318">
      <formula>$Q20&lt;&gt;""</formula>
    </cfRule>
    <cfRule type="timePeriod" dxfId="10956" priority="319" timePeriod="today">
      <formula>FLOOR(L20,1)=TODAY()</formula>
    </cfRule>
    <cfRule type="expression" dxfId="10955" priority="320">
      <formula>AND(L20&gt;=TODAY(),L20&lt;=TODAY()+1)</formula>
    </cfRule>
    <cfRule type="expression" dxfId="10954" priority="322">
      <formula>$P$19&lt;&gt;""</formula>
    </cfRule>
    <cfRule type="expression" dxfId="10953" priority="323">
      <formula>($M$21+$O$21+$Q$21)=$O$20</formula>
    </cfRule>
  </conditionalFormatting>
  <conditionalFormatting sqref="M22:N22">
    <cfRule type="expression" dxfId="10952" priority="292">
      <formula>AND(SUM(M21,O21,Q21)&lt;&gt;0,SUM(M21,O21,Q21)=O20)</formula>
    </cfRule>
    <cfRule type="expression" dxfId="10951" priority="314">
      <formula>$P22&lt;&gt;""</formula>
    </cfRule>
    <cfRule type="timePeriod" dxfId="10950" priority="315" timePeriod="today">
      <formula>FLOOR(M22,1)=TODAY()</formula>
    </cfRule>
    <cfRule type="expression" dxfId="10949" priority="316">
      <formula>AND(M22&gt;=TODAY(),M22&lt;=TODAY()+1)</formula>
    </cfRule>
    <cfRule type="expression" dxfId="10948" priority="317">
      <formula>$Q$20&lt;&gt;""</formula>
    </cfRule>
  </conditionalFormatting>
  <conditionalFormatting sqref="L25:Q25">
    <cfRule type="expression" dxfId="10947" priority="151">
      <formula>AND(L23&lt;&gt;"",YEAR($L23)=2023)</formula>
    </cfRule>
    <cfRule type="expression" dxfId="10946" priority="224">
      <formula>AND(L23&lt;&gt;"",YEAR($L23)=2022)</formula>
    </cfRule>
    <cfRule type="expression" dxfId="10945" priority="310">
      <formula>AND(L23&lt;&gt;"",YEAR($L23)=2021)</formula>
    </cfRule>
    <cfRule type="expression" dxfId="10944" priority="311">
      <formula>AND(L23&lt;&gt;"",YEAR($L23)=2020)</formula>
    </cfRule>
    <cfRule type="expression" dxfId="10943" priority="312">
      <formula>AND(L23&lt;&gt;"",YEAR($L23)=2019)</formula>
    </cfRule>
    <cfRule type="expression" dxfId="10942" priority="313">
      <formula>AND(L23&lt;&gt;"",YEAR($L23)=2018)</formula>
    </cfRule>
  </conditionalFormatting>
  <conditionalFormatting sqref="L27">
    <cfRule type="expression" dxfId="10941" priority="125">
      <formula>AND(L27&gt;=TODAY(),L27&lt;=TODAY()+2)</formula>
    </cfRule>
    <cfRule type="expression" dxfId="10940" priority="173">
      <formula>AND(TODAY()&gt;=$P$22+6,TODAY()&lt;=$L$27-2)</formula>
    </cfRule>
  </conditionalFormatting>
  <conditionalFormatting sqref="P19">
    <cfRule type="timePeriod" dxfId="10939" priority="308" timePeriod="today">
      <formula>FLOOR(P19,1)=TODAY()</formula>
    </cfRule>
  </conditionalFormatting>
  <conditionalFormatting sqref="P19:Q19">
    <cfRule type="expression" dxfId="10938" priority="306">
      <formula>$L20&lt;&gt;""</formula>
    </cfRule>
    <cfRule type="expression" dxfId="10937" priority="307">
      <formula>AND(P19="",L19&lt;&gt;"",L19&lt;=TODAY())</formula>
    </cfRule>
  </conditionalFormatting>
  <conditionalFormatting sqref="P22:Q22">
    <cfRule type="expression" dxfId="10936" priority="302">
      <formula>(M21+O21+Q21)=O20</formula>
    </cfRule>
    <cfRule type="expression" dxfId="10935" priority="303">
      <formula>AND(P22="",M22&lt;&gt;"",M22&lt;=TODAY())</formula>
    </cfRule>
    <cfRule type="notContainsBlanks" dxfId="10934" priority="304">
      <formula>LEN(TRIM(P22))&gt;0</formula>
    </cfRule>
    <cfRule type="expression" dxfId="10933" priority="305">
      <formula>M22=TODAY()</formula>
    </cfRule>
  </conditionalFormatting>
  <conditionalFormatting sqref="Q27">
    <cfRule type="cellIs" dxfId="10932" priority="300" operator="lessThan">
      <formula>1</formula>
    </cfRule>
  </conditionalFormatting>
  <conditionalFormatting sqref="Q27">
    <cfRule type="expression" dxfId="10931" priority="301">
      <formula>IF(AND(M26="",O26="",Q26="",(L23:Q23)=""),"",IF(M26+O26+Q26&lt;&gt;SUM(L23:Q23),O27&lt;=TODAY()))</formula>
    </cfRule>
  </conditionalFormatting>
  <conditionalFormatting sqref="D6:I15">
    <cfRule type="expression" dxfId="10930" priority="205">
      <formula>AND(($E$14+$G$14+$I$14)&lt;&gt;"",COUNTA($D$11:$I$11)&gt;0,COUNTA($D$11:$I$11)=($E$14+$G$14+$I$14))</formula>
    </cfRule>
  </conditionalFormatting>
  <conditionalFormatting sqref="D18:I27">
    <cfRule type="expression" dxfId="10929" priority="152">
      <formula>AND(($E$26+$G$26+$I$26)&lt;&gt;"",COUNTA($D$23:$I$23)&gt;0,COUNTA($D$23:$I$23)=($E$26+$G$26+$I$26))</formula>
    </cfRule>
  </conditionalFormatting>
  <conditionalFormatting sqref="L12:Q12">
    <cfRule type="timePeriod" dxfId="10928" priority="138" timePeriod="tomorrow">
      <formula>FLOOR(L12,1)=TODAY()+1</formula>
    </cfRule>
    <cfRule type="expression" dxfId="10927" priority="140">
      <formula>L$12&lt;=TODAY()</formula>
    </cfRule>
  </conditionalFormatting>
  <conditionalFormatting sqref="L12:Q12">
    <cfRule type="expression" dxfId="10926" priority="95">
      <formula>L$13&lt;&gt;""</formula>
    </cfRule>
  </conditionalFormatting>
  <conditionalFormatting sqref="L6:Q15">
    <cfRule type="expression" dxfId="10925" priority="154">
      <formula>AND(($M$14+$O$14+$Q$14)&lt;&gt;"",COUNTA($L$11:$Q$11)&gt;0,COUNTA($L$11:$Q$11)=($M$14+$O$14+$Q$14))</formula>
    </cfRule>
  </conditionalFormatting>
  <conditionalFormatting sqref="L24:Q24">
    <cfRule type="expression" dxfId="10924" priority="127">
      <formula>L$24&lt;=TODAY()</formula>
    </cfRule>
    <cfRule type="timePeriod" dxfId="10923" priority="164" timePeriod="tomorrow">
      <formula>FLOOR(L24,1)=TODAY()+1</formula>
    </cfRule>
  </conditionalFormatting>
  <conditionalFormatting sqref="L24:Q24">
    <cfRule type="expression" dxfId="10922" priority="89">
      <formula>L$25&lt;&gt;""</formula>
    </cfRule>
  </conditionalFormatting>
  <conditionalFormatting sqref="L18:Q27">
    <cfRule type="expression" dxfId="10921" priority="150">
      <formula>AND(($M$26+$O$26+$Q$26)&lt;&gt;"",COUNTA($L$23:$Q$23)&gt;0,COUNTA($L$23:$Q$23)=($M$26+$O$26+$Q$26))</formula>
    </cfRule>
  </conditionalFormatting>
  <conditionalFormatting sqref="D6:I10">
    <cfRule type="expression" dxfId="10920" priority="148">
      <formula>AND($E$9&lt;&gt;"",$G$9&lt;&gt;"",$I$9&lt;&gt;"",$G$8&lt;&gt;"",$E$9+$G$9+$I$9=$G$8)</formula>
    </cfRule>
  </conditionalFormatting>
  <conditionalFormatting sqref="D18:I22">
    <cfRule type="expression" dxfId="10919" priority="145">
      <formula>AND($E$21&lt;&gt;"",$G$21&lt;&gt;"",$I$21&lt;&gt;"",$G$20&lt;&gt;"",$E$21+$G$21+$I$21=$G$20)</formula>
    </cfRule>
  </conditionalFormatting>
  <conditionalFormatting sqref="L6:Q10">
    <cfRule type="expression" dxfId="10918" priority="147">
      <formula>AND($M$9&lt;&gt;"",$O$9&lt;&gt;"",$Q$9&lt;&gt;"",$O$8&lt;&gt;"",$M$9+$O$9+$Q$9=$O$8)</formula>
    </cfRule>
  </conditionalFormatting>
  <conditionalFormatting sqref="L18:Q22">
    <cfRule type="expression" dxfId="10917" priority="143">
      <formula>AND($M$21&lt;&gt;"",$O$21&lt;&gt;"",$Q$21&lt;&gt;"",$O$20&lt;&gt;"",$M$21+$O$21+$Q$21=$O$20)</formula>
    </cfRule>
  </conditionalFormatting>
  <conditionalFormatting sqref="M5:N5">
    <cfRule type="expression" dxfId="10916" priority="82">
      <formula>$M$5&lt;&gt;""</formula>
    </cfRule>
    <cfRule type="expression" dxfId="10915" priority="87">
      <formula>OR(D27&lt;=TODAY()-2,Q5&lt;=TODAY()-2)</formula>
    </cfRule>
    <cfRule type="expression" dxfId="10914" priority="284">
      <formula>$M$4&lt;&gt;""</formula>
    </cfRule>
    <cfRule type="expression" dxfId="10913" priority="286">
      <formula>OR($E$21+$G$21+$I$21=$I$20,$E$26+$G$26+$I$26=$I$20,TODAY()&gt;=$D$27-2)</formula>
    </cfRule>
  </conditionalFormatting>
  <conditionalFormatting sqref="D6">
    <cfRule type="expression" dxfId="10912" priority="221">
      <formula>$D$6&lt;&gt;""</formula>
    </cfRule>
    <cfRule type="expression" dxfId="10911" priority="279">
      <formula>$D7=TODAY()</formula>
    </cfRule>
    <cfRule type="expression" dxfId="10910" priority="379">
      <formula>$I$5&lt;&gt;""</formula>
    </cfRule>
  </conditionalFormatting>
  <conditionalFormatting sqref="L6">
    <cfRule type="expression" dxfId="10909" priority="218">
      <formula>$L6&lt;&gt;""</formula>
    </cfRule>
    <cfRule type="expression" dxfId="10908" priority="335">
      <formula>$L$7=TODAY()</formula>
    </cfRule>
    <cfRule type="expression" dxfId="10907" priority="350">
      <formula>$Q$4&lt;&gt;""</formula>
    </cfRule>
  </conditionalFormatting>
  <conditionalFormatting sqref="D18">
    <cfRule type="expression" dxfId="10906" priority="269">
      <formula>$D$18&lt;&gt;""</formula>
    </cfRule>
    <cfRule type="expression" dxfId="10905" priority="378">
      <formula>$I16&lt;&gt;""</formula>
    </cfRule>
  </conditionalFormatting>
  <conditionalFormatting sqref="L18">
    <cfRule type="expression" dxfId="10904" priority="217">
      <formula>$L18&lt;&gt;""</formula>
    </cfRule>
    <cfRule type="expression" dxfId="10903" priority="309">
      <formula>$L$19=TODAY()</formula>
    </cfRule>
    <cfRule type="expression" dxfId="10902" priority="324">
      <formula>$Q$16&lt;&gt;""</formula>
    </cfRule>
  </conditionalFormatting>
  <conditionalFormatting sqref="E5">
    <cfRule type="expression" dxfId="10901" priority="275">
      <formula>$E5&lt;&gt;""</formula>
    </cfRule>
    <cfRule type="expression" dxfId="10900" priority="285">
      <formula>$E$4&lt;&gt;""</formula>
    </cfRule>
  </conditionalFormatting>
  <conditionalFormatting sqref="D11">
    <cfRule type="expression" dxfId="10899" priority="106">
      <formula>IF($I8&gt;=1,$H$10,"")</formula>
    </cfRule>
  </conditionalFormatting>
  <conditionalFormatting sqref="E11">
    <cfRule type="expression" dxfId="10898" priority="115">
      <formula>IF($I$8&gt;=2,$H$10,"")</formula>
    </cfRule>
    <cfRule type="expression" dxfId="10897" priority="195">
      <formula>$E11&lt;&gt;""</formula>
    </cfRule>
  </conditionalFormatting>
  <conditionalFormatting sqref="F11">
    <cfRule type="expression" dxfId="10896" priority="161">
      <formula>IF($I$8&gt;=3,$H$10,"")</formula>
    </cfRule>
    <cfRule type="expression" dxfId="10895" priority="201">
      <formula>$F$11&lt;&gt;""</formula>
    </cfRule>
  </conditionalFormatting>
  <conditionalFormatting sqref="G11">
    <cfRule type="expression" dxfId="10894" priority="191">
      <formula>IF($I$8&gt;=4,$H$10,"")</formula>
    </cfRule>
    <cfRule type="expression" dxfId="10893" priority="206">
      <formula>$G$11&lt;&gt;""</formula>
    </cfRule>
  </conditionalFormatting>
  <conditionalFormatting sqref="H11">
    <cfRule type="expression" dxfId="10892" priority="192">
      <formula>IF($I$8&gt;=5,$H$10,"")</formula>
    </cfRule>
    <cfRule type="expression" dxfId="10891" priority="207">
      <formula>$H$11&lt;&gt;""</formula>
    </cfRule>
  </conditionalFormatting>
  <conditionalFormatting sqref="I11">
    <cfRule type="expression" dxfId="10890" priority="193">
      <formula>IF($I$8&gt;=6,$H$10,"")</formula>
    </cfRule>
    <cfRule type="expression" dxfId="10889" priority="208">
      <formula>$I$11&lt;&gt;""</formula>
    </cfRule>
  </conditionalFormatting>
  <conditionalFormatting sqref="D23">
    <cfRule type="expression" dxfId="10888" priority="153">
      <formula>IF($I$20&gt;=1,$H$22,"")</formula>
    </cfRule>
  </conditionalFormatting>
  <conditionalFormatting sqref="E23">
    <cfRule type="expression" dxfId="10887" priority="187">
      <formula>IF($I$20&gt;=2,$H$22,"")</formula>
    </cfRule>
    <cfRule type="expression" dxfId="10886" priority="190">
      <formula>$E$23&lt;&gt;""</formula>
    </cfRule>
  </conditionalFormatting>
  <conditionalFormatting sqref="F23">
    <cfRule type="expression" dxfId="10885" priority="186">
      <formula>IF($I$20&gt;=3,$H$22,"")</formula>
    </cfRule>
    <cfRule type="expression" dxfId="10884" priority="196">
      <formula>$F$23&lt;&gt;""</formula>
    </cfRule>
  </conditionalFormatting>
  <conditionalFormatting sqref="G23">
    <cfRule type="expression" dxfId="10883" priority="185">
      <formula>IF($I$20&gt;=4,$H$22,"")</formula>
    </cfRule>
    <cfRule type="expression" dxfId="10882" priority="197">
      <formula>$G$23&lt;&gt;""</formula>
    </cfRule>
  </conditionalFormatting>
  <conditionalFormatting sqref="H23">
    <cfRule type="expression" dxfId="10881" priority="159">
      <formula>IF($I$20&gt;=5,$H$22,"")</formula>
    </cfRule>
    <cfRule type="expression" dxfId="10880" priority="198">
      <formula>$H$23&lt;&gt;""</formula>
    </cfRule>
  </conditionalFormatting>
  <conditionalFormatting sqref="I23">
    <cfRule type="expression" dxfId="10879" priority="100">
      <formula>IF($I$20&gt;=6,$H$22,"")</formula>
    </cfRule>
    <cfRule type="expression" dxfId="10878" priority="199">
      <formula>$I$23&lt;&gt;""</formula>
    </cfRule>
  </conditionalFormatting>
  <conditionalFormatting sqref="L11">
    <cfRule type="expression" dxfId="10877" priority="155">
      <formula>IF($Q8&gt;=1,$P$10,"")</formula>
    </cfRule>
  </conditionalFormatting>
  <conditionalFormatting sqref="M11">
    <cfRule type="expression" dxfId="10876" priority="94">
      <formula>IF($Q$8&gt;=2,$P$10,"")</formula>
    </cfRule>
    <cfRule type="expression" dxfId="10875" priority="179">
      <formula>$M$11&lt;&gt;""</formula>
    </cfRule>
  </conditionalFormatting>
  <conditionalFormatting sqref="N11">
    <cfRule type="expression" dxfId="10874" priority="160">
      <formula>IF($Q$8&gt;=3,$P$10,"")</formula>
    </cfRule>
    <cfRule type="expression" dxfId="10873" priority="180">
      <formula>$N$11&lt;&gt;""</formula>
    </cfRule>
  </conditionalFormatting>
  <conditionalFormatting sqref="O11">
    <cfRule type="expression" dxfId="10872" priority="176">
      <formula>IF($Q$8&gt;=4,$P$10,"")</formula>
    </cfRule>
    <cfRule type="expression" dxfId="10871" priority="181">
      <formula>$O$11&lt;&gt;""</formula>
    </cfRule>
  </conditionalFormatting>
  <conditionalFormatting sqref="P11">
    <cfRule type="expression" dxfId="10870" priority="175">
      <formula>IF($Q$8&gt;=5,$P$10,"")</formula>
    </cfRule>
    <cfRule type="expression" dxfId="10869" priority="182">
      <formula>$P$11&lt;&gt;""</formula>
    </cfRule>
  </conditionalFormatting>
  <conditionalFormatting sqref="Q11">
    <cfRule type="expression" dxfId="10868" priority="174">
      <formula>IF($Q$8&gt;=6,$P$10,"")</formula>
    </cfRule>
    <cfRule type="expression" dxfId="10867" priority="183">
      <formula>$Q$11&lt;&gt;""</formula>
    </cfRule>
  </conditionalFormatting>
  <conditionalFormatting sqref="L23">
    <cfRule type="expression" dxfId="10866" priority="165">
      <formula>IF($Q$20&gt;=1,$P$22,"")</formula>
    </cfRule>
  </conditionalFormatting>
  <conditionalFormatting sqref="M23">
    <cfRule type="expression" dxfId="10865" priority="88">
      <formula>IF($Q$20&gt;=2,$P$22,"")</formula>
    </cfRule>
    <cfRule type="expression" dxfId="10864" priority="166">
      <formula>$M$23&lt;&gt;""</formula>
    </cfRule>
  </conditionalFormatting>
  <conditionalFormatting sqref="N23">
    <cfRule type="expression" dxfId="10863" priority="163">
      <formula>IF($Q$20&gt;=3,$P$22,"")</formula>
    </cfRule>
    <cfRule type="expression" dxfId="10862" priority="167">
      <formula>$N$23&lt;&gt;""</formula>
    </cfRule>
  </conditionalFormatting>
  <conditionalFormatting sqref="O23">
    <cfRule type="expression" dxfId="10861" priority="162">
      <formula>IF($Q$20&gt;=4,$P$22,"")</formula>
    </cfRule>
    <cfRule type="expression" dxfId="10860" priority="168">
      <formula>$O$23&lt;&gt;""</formula>
    </cfRule>
  </conditionalFormatting>
  <conditionalFormatting sqref="P23">
    <cfRule type="expression" dxfId="10859" priority="158">
      <formula>IF($Q$20&gt;=5,$P$22,"")</formula>
    </cfRule>
    <cfRule type="expression" dxfId="10858" priority="169">
      <formula>$P$23&lt;&gt;""</formula>
    </cfRule>
  </conditionalFormatting>
  <conditionalFormatting sqref="Q23">
    <cfRule type="expression" dxfId="10857" priority="121">
      <formula>IF($Q$20&gt;=6,$P$22,"")</formula>
    </cfRule>
    <cfRule type="expression" dxfId="10856" priority="170">
      <formula>$Q$23&lt;&gt;""</formula>
    </cfRule>
  </conditionalFormatting>
  <conditionalFormatting sqref="D11:I11">
    <cfRule type="expression" dxfId="10855" priority="63">
      <formula>D$11&lt;&gt;""</formula>
    </cfRule>
    <cfRule type="expression" dxfId="10854" priority="194">
      <formula>$H$10&lt;=TODAY()-2</formula>
    </cfRule>
  </conditionalFormatting>
  <conditionalFormatting sqref="L11:Q11">
    <cfRule type="expression" dxfId="10853" priority="62">
      <formula>L$11&lt;&gt;""</formula>
    </cfRule>
    <cfRule type="expression" dxfId="10852" priority="178">
      <formula>$P$10&lt;=TODAY()-2</formula>
    </cfRule>
  </conditionalFormatting>
  <conditionalFormatting sqref="D23:I23">
    <cfRule type="expression" dxfId="10851" priority="61">
      <formula>D$23&lt;&gt;""</formula>
    </cfRule>
    <cfRule type="expression" dxfId="10850" priority="189">
      <formula>$H$22&lt;=TODAY()-2</formula>
    </cfRule>
  </conditionalFormatting>
  <conditionalFormatting sqref="L23:Q23">
    <cfRule type="expression" dxfId="10849" priority="60">
      <formula>L$23&lt;&gt;""</formula>
    </cfRule>
    <cfRule type="expression" dxfId="10848" priority="171">
      <formula>$P$22&lt;=TODAY()-2</formula>
    </cfRule>
  </conditionalFormatting>
  <conditionalFormatting sqref="M12">
    <cfRule type="expression" dxfId="10847" priority="236">
      <formula>AND(TODAY()&gt;=$M$11,TODAY()&lt;=$M$12-1)</formula>
    </cfRule>
  </conditionalFormatting>
  <conditionalFormatting sqref="L12">
    <cfRule type="expression" dxfId="10846" priority="296">
      <formula>AND(TODAY()&gt;=$L$11,TODAY()&lt;=$L$12-1)</formula>
    </cfRule>
  </conditionalFormatting>
  <conditionalFormatting sqref="N12">
    <cfRule type="expression" dxfId="10845" priority="99">
      <formula>$N$12&lt;=TODAY()</formula>
    </cfRule>
    <cfRule type="expression" dxfId="10844" priority="214">
      <formula>AND(TODAY()&gt;=$N$11,TODAY()&lt;=$N$12-1)</formula>
    </cfRule>
  </conditionalFormatting>
  <conditionalFormatting sqref="O12">
    <cfRule type="expression" dxfId="10843" priority="98">
      <formula>$O$12&lt;=TODAY()</formula>
    </cfRule>
    <cfRule type="expression" dxfId="10842" priority="146">
      <formula>AND(TODAY()&gt;=$O$11,TODAY()&lt;=$O$12-1)</formula>
    </cfRule>
  </conditionalFormatting>
  <conditionalFormatting sqref="P12">
    <cfRule type="expression" dxfId="10841" priority="97">
      <formula>$P12&lt;=TODAY()</formula>
    </cfRule>
    <cfRule type="expression" dxfId="10840" priority="141">
      <formula>AND(TODAY()&gt;=$P$11,TODAY()&lt;=$P$12-1)</formula>
    </cfRule>
  </conditionalFormatting>
  <conditionalFormatting sqref="Q12">
    <cfRule type="expression" dxfId="10839" priority="96">
      <formula>$Q$12&lt;=TODAY()</formula>
    </cfRule>
    <cfRule type="expression" dxfId="10838" priority="139">
      <formula>AND(TODAY()&gt;=$Q$11,TODAY()&lt;=$Q$12-1)</formula>
    </cfRule>
  </conditionalFormatting>
  <conditionalFormatting sqref="D24">
    <cfRule type="expression" dxfId="10837" priority="366">
      <formula>AND(TODAY()&gt;=D23,TODAY()&lt;=D24-1)</formula>
    </cfRule>
  </conditionalFormatting>
  <conditionalFormatting sqref="E24">
    <cfRule type="expression" dxfId="10836" priority="134">
      <formula>$E$24&lt;=TODAY()</formula>
    </cfRule>
    <cfRule type="expression" dxfId="10835" priority="254">
      <formula>AND(TODAY()&gt;=$E$23,TODAY()&lt;=$E$24-1)</formula>
    </cfRule>
  </conditionalFormatting>
  <conditionalFormatting sqref="F24">
    <cfRule type="expression" dxfId="10834" priority="105">
      <formula>$F$24&lt;=TODAY()</formula>
    </cfRule>
    <cfRule type="expression" dxfId="10833" priority="215">
      <formula>AND(TODAY()&gt;=$F$23,TODAY()&lt;=$F$24-1)</formula>
    </cfRule>
  </conditionalFormatting>
  <conditionalFormatting sqref="G24">
    <cfRule type="expression" dxfId="10832" priority="104">
      <formula>$G$24&lt;=TODAY()</formula>
    </cfRule>
    <cfRule type="expression" dxfId="10831" priority="144">
      <formula>AND(TODAY()&gt;=$G$23,TODAY()&lt;=$G$24-1)</formula>
    </cfRule>
  </conditionalFormatting>
  <conditionalFormatting sqref="H24">
    <cfRule type="expression" dxfId="10830" priority="103">
      <formula>$H$24&lt;=TODAY()</formula>
    </cfRule>
    <cfRule type="expression" dxfId="10829" priority="135">
      <formula>AND(TODAY()&gt;=$H$23,TODAY()&lt;=$H$24-1)</formula>
    </cfRule>
  </conditionalFormatting>
  <conditionalFormatting sqref="I24">
    <cfRule type="expression" dxfId="10828" priority="102">
      <formula>$I$24&lt;=TODAY()</formula>
    </cfRule>
    <cfRule type="expression" dxfId="10827" priority="132">
      <formula>AND(TODAY()&gt;=$I$23,TODAY()&lt;=$I$24-1)</formula>
    </cfRule>
  </conditionalFormatting>
  <conditionalFormatting sqref="L24">
    <cfRule type="expression" dxfId="10826" priority="293">
      <formula>AND(TODAY()&gt;=$L$23,TODAY()&lt;=$L$24-1)</formula>
    </cfRule>
  </conditionalFormatting>
  <conditionalFormatting sqref="M24">
    <cfRule type="expression" dxfId="10825" priority="126">
      <formula>$M$24&lt;=TODAY()</formula>
    </cfRule>
    <cfRule type="expression" dxfId="10824" priority="223">
      <formula>AND(TODAY()&gt;=$M$23,TODAY()&lt;=$M$24-1)</formula>
    </cfRule>
  </conditionalFormatting>
  <conditionalFormatting sqref="N24">
    <cfRule type="expression" dxfId="10823" priority="93">
      <formula>$N$24&lt;=TODAY()</formula>
    </cfRule>
    <cfRule type="expression" dxfId="10822" priority="142">
      <formula>AND(TODAY()&gt;=$N$23,TODAY()&lt;=$N$24-1)</formula>
    </cfRule>
  </conditionalFormatting>
  <conditionalFormatting sqref="O24">
    <cfRule type="expression" dxfId="10821" priority="92">
      <formula>$O$24&lt;=TODAY()</formula>
    </cfRule>
    <cfRule type="expression" dxfId="10820" priority="130">
      <formula>AND(TODAY()&gt;=$O$23,TODAY()&lt;=$O$24-1)</formula>
    </cfRule>
  </conditionalFormatting>
  <conditionalFormatting sqref="P24">
    <cfRule type="expression" dxfId="10819" priority="91">
      <formula>$P$24&lt;=TODAY()</formula>
    </cfRule>
    <cfRule type="expression" dxfId="10818" priority="129">
      <formula>AND(TODAY()&gt;=$P$23,TODAY()&lt;=$P$24-1)</formula>
    </cfRule>
  </conditionalFormatting>
  <conditionalFormatting sqref="Q24">
    <cfRule type="expression" dxfId="10817" priority="90">
      <formula>$Q$24&lt;=TODAY()</formula>
    </cfRule>
    <cfRule type="expression" dxfId="10816" priority="128">
      <formula>AND(TODAY()&gt;=$Q$23,TODAY()&lt;=$Q$24-1)</formula>
    </cfRule>
  </conditionalFormatting>
  <conditionalFormatting sqref="G15">
    <cfRule type="expression" dxfId="10815" priority="116">
      <formula>$G$15=TODAY()</formula>
    </cfRule>
    <cfRule type="expression" dxfId="10814" priority="117">
      <formula>AND(TODAY()&gt;=D15,TODAY()&lt;=G15)</formula>
    </cfRule>
  </conditionalFormatting>
  <conditionalFormatting sqref="G27">
    <cfRule type="expression" dxfId="10813" priority="113">
      <formula>$G$27=TODAY()</formula>
    </cfRule>
    <cfRule type="expression" dxfId="10812" priority="120">
      <formula>AND(TODAY()&gt;=$D$27,TODAY()&lt;=$G$27)</formula>
    </cfRule>
  </conditionalFormatting>
  <conditionalFormatting sqref="O15">
    <cfRule type="expression" dxfId="10811" priority="114">
      <formula>$O$15=TODAY()</formula>
    </cfRule>
    <cfRule type="expression" dxfId="10810" priority="119">
      <formula>AND(TODAY()&gt;=L15,TODAY()&lt;=O15)</formula>
    </cfRule>
  </conditionalFormatting>
  <conditionalFormatting sqref="O27">
    <cfRule type="expression" dxfId="10809" priority="112">
      <formula>$O$27=TODAY()</formula>
    </cfRule>
    <cfRule type="expression" dxfId="10808" priority="118">
      <formula>AND(TODAY()&gt;=$L$27,AUJOURDHUI&lt;=$O$27)</formula>
    </cfRule>
  </conditionalFormatting>
  <conditionalFormatting sqref="D12">
    <cfRule type="expression" dxfId="10807" priority="222">
      <formula>AND(TODAY()&gt;=D11,TODAY()&lt;=D12-1)</formula>
    </cfRule>
  </conditionalFormatting>
  <conditionalFormatting sqref="E12">
    <cfRule type="expression" dxfId="10806" priority="249">
      <formula>AND(TODAY()&gt;=$E$11,TODAY()&lt;=$E$12-1)</formula>
    </cfRule>
  </conditionalFormatting>
  <conditionalFormatting sqref="F12">
    <cfRule type="expression" dxfId="10805" priority="393">
      <formula>AND(TODAY()&gt;=$F$11,TODAY()&lt;=$F$12-1)</formula>
    </cfRule>
  </conditionalFormatting>
  <conditionalFormatting sqref="G12">
    <cfRule type="expression" dxfId="10804" priority="156">
      <formula>AND(TODAY()&gt;=$G$11,TODAY()&lt;=$G$12-1)</formula>
    </cfRule>
  </conditionalFormatting>
  <conditionalFormatting sqref="H12">
    <cfRule type="expression" dxfId="10803" priority="111">
      <formula>AND(TODAY()&gt;=$H$11,TODAY()&lt;=$H$12-1)</formula>
    </cfRule>
  </conditionalFormatting>
  <conditionalFormatting sqref="I12">
    <cfRule type="expression" dxfId="10802" priority="110">
      <formula>AND(TODAY()&gt;=$I$11,TODAY()&lt;=$I$12-1)</formula>
    </cfRule>
  </conditionalFormatting>
  <conditionalFormatting sqref="E4:F4">
    <cfRule type="expression" dxfId="10801" priority="85">
      <formula>$E$4&lt;&gt;""</formula>
    </cfRule>
    <cfRule type="expression" dxfId="10800" priority="86">
      <formula>$E$4=""</formula>
    </cfRule>
  </conditionalFormatting>
  <conditionalFormatting sqref="M4:N4">
    <cfRule type="expression" dxfId="10799" priority="64">
      <formula>$M$4&lt;&gt;""</formula>
    </cfRule>
    <cfRule type="expression" dxfId="10798" priority="81">
      <formula>Q4=TODAY()</formula>
    </cfRule>
    <cfRule type="expression" dxfId="10797" priority="83">
      <formula>OR(D27&lt;=TODAY()-2,Q5&lt;=TODAY()-2)</formula>
    </cfRule>
    <cfRule type="expression" dxfId="10796" priority="84">
      <formula>OR($E$21+$G$21+$I$21=$I$20,$E$26+$G$26+$I$26=$I$20,TODAY()&gt;=$D$27-2)</formula>
    </cfRule>
  </conditionalFormatting>
  <conditionalFormatting sqref="M17:N17">
    <cfRule type="expression" dxfId="10795" priority="71">
      <formula>$M$17&lt;&gt;""</formula>
    </cfRule>
    <cfRule type="expression" dxfId="10794" priority="76">
      <formula>OR(L15&lt;=TODAY()-2,Q17&lt;=TODAY()-2)</formula>
    </cfRule>
    <cfRule type="expression" dxfId="10793" priority="78">
      <formula>$M$16&lt;&gt;""</formula>
    </cfRule>
    <cfRule type="expression" dxfId="10792" priority="80">
      <formula>OR($M$9+$O$9+$Q$9=$Q$8,$M$14+$O$14+$Q$14=$Q$8,TODAY()&gt;=$L$15-2)</formula>
    </cfRule>
  </conditionalFormatting>
  <conditionalFormatting sqref="E17">
    <cfRule type="expression" dxfId="10791" priority="67">
      <formula>$E17&lt;&gt;""</formula>
    </cfRule>
    <cfRule type="expression" dxfId="10790" priority="79">
      <formula>$E$16&lt;&gt;""</formula>
    </cfRule>
  </conditionalFormatting>
  <conditionalFormatting sqref="E16:F16">
    <cfRule type="expression" dxfId="10789" priority="66">
      <formula>E16&lt;&gt;""</formula>
    </cfRule>
    <cfRule type="expression" dxfId="10788" priority="69">
      <formula>OR($E$9+$G$9+$I$9=$G$8,$E$14+$G$14+$I$14=$I$8,TODAY()&gt;=$D$15-2)</formula>
    </cfRule>
    <cfRule type="expression" dxfId="10787" priority="74">
      <formula>$I$16=TODAY()</formula>
    </cfRule>
    <cfRule type="expression" dxfId="10786" priority="75">
      <formula>OR(D15&lt;=TODAY()-2,I17&lt;=TODAY()-2)</formula>
    </cfRule>
  </conditionalFormatting>
  <conditionalFormatting sqref="M16:N16">
    <cfRule type="expression" dxfId="10785" priority="65">
      <formula>$M$16&lt;&gt;""</formula>
    </cfRule>
    <cfRule type="expression" dxfId="10784" priority="70">
      <formula>Q16=TODAY()</formula>
    </cfRule>
    <cfRule type="expression" dxfId="10783" priority="72">
      <formula>OR(L15&lt;=TODAY()-2,Q17&lt;=TODAY()-2)</formula>
    </cfRule>
    <cfRule type="expression" dxfId="10782" priority="73">
      <formula>OR($M$9+$O$9+$Q$9=$Q$8,$M$14+$O$14+$Q$14=$Q$8,TODAY()&gt;=$L$27-2)</formula>
    </cfRule>
  </conditionalFormatting>
  <conditionalFormatting sqref="E17:F17">
    <cfRule type="expression" dxfId="10781" priority="68">
      <formula>OR(D15&lt;=TODAY()-2,I17&lt;=TODAY()-2)</formula>
    </cfRule>
    <cfRule type="expression" dxfId="10780" priority="77">
      <formula>OR($E$9+$G$9+$I$9=$I$8,$E$14+$G$14+$I$14=$I$8,TODAY()&gt;=$D$15-2)</formula>
    </cfRule>
  </conditionalFormatting>
  <conditionalFormatting sqref="Q4:Q5">
    <cfRule type="expression" dxfId="10779" priority="50">
      <formula>AND($Q$5&lt;&gt;"",TODAY()&gt;=$Q$5,$Q4="")</formula>
    </cfRule>
    <cfRule type="timePeriod" dxfId="10778" priority="57" timePeriod="tomorrow">
      <formula>FLOOR(Q4,1)=TODAY()+1</formula>
    </cfRule>
  </conditionalFormatting>
  <conditionalFormatting sqref="I16:I17">
    <cfRule type="expression" dxfId="10777" priority="48">
      <formula>AND($I$17&lt;&gt;"",TODAY()&gt;=$I$17,$I16="")</formula>
    </cfRule>
    <cfRule type="timePeriod" dxfId="10776" priority="59" timePeriod="tomorrow">
      <formula>FLOOR(I16,1)=TODAY()+1</formula>
    </cfRule>
  </conditionalFormatting>
  <conditionalFormatting sqref="Q16:Q17">
    <cfRule type="expression" dxfId="10775" priority="46">
      <formula>AND($Q$17&lt;&gt;"",TODAY()&gt;=$Q$17,$Q16="")</formula>
    </cfRule>
    <cfRule type="timePeriod" dxfId="10774" priority="55" timePeriod="tomorrow">
      <formula>FLOOR(Q16,1)=TODAY()+1</formula>
    </cfRule>
  </conditionalFormatting>
  <conditionalFormatting sqref="I4">
    <cfRule type="expression" dxfId="10773" priority="43">
      <formula>$I$5&lt;&gt;""</formula>
    </cfRule>
    <cfRule type="expression" dxfId="10772" priority="44">
      <formula>$I$5&lt;&gt;""</formula>
    </cfRule>
  </conditionalFormatting>
  <conditionalFormatting sqref="E18:I18">
    <cfRule type="expression" dxfId="10771" priority="38">
      <formula>AND($H$19="",D18&lt;&gt;"",E18="")</formula>
    </cfRule>
  </conditionalFormatting>
  <conditionalFormatting sqref="M18:Q18">
    <cfRule type="expression" dxfId="10770" priority="37">
      <formula>AND($P$19="",L18&lt;&gt;"",M18="")</formula>
    </cfRule>
  </conditionalFormatting>
  <conditionalFormatting sqref="E6:I6">
    <cfRule type="expression" dxfId="10769" priority="36">
      <formula>AND($H$7="",D6&lt;&gt;"",E6="")</formula>
    </cfRule>
  </conditionalFormatting>
  <conditionalFormatting sqref="M6:Q6">
    <cfRule type="expression" dxfId="10768" priority="35">
      <formula>AND($P$7="",L6&lt;&gt;"",M6="")</formula>
    </cfRule>
  </conditionalFormatting>
  <conditionalFormatting sqref="I30">
    <cfRule type="cellIs" dxfId="10767" priority="3" operator="lessThan">
      <formula>1</formula>
    </cfRule>
  </conditionalFormatting>
  <conditionalFormatting sqref="G32:H33">
    <cfRule type="timePeriod" dxfId="10766" priority="12" timePeriod="today">
      <formula>FLOOR(G32,1)=TODAY()</formula>
    </cfRule>
  </conditionalFormatting>
  <conditionalFormatting sqref="Q30">
    <cfRule type="cellIs" dxfId="10765" priority="7" operator="lessThan">
      <formula>1</formula>
    </cfRule>
    <cfRule type="expression" dxfId="10764" priority="11">
      <formula>M30</formula>
    </cfRule>
  </conditionalFormatting>
  <conditionalFormatting sqref="O32:P32">
    <cfRule type="timePeriod" dxfId="10763" priority="10" timePeriod="today">
      <formula>FLOOR(O32,1)=TODAY()</formula>
    </cfRule>
  </conditionalFormatting>
  <conditionalFormatting sqref="O33:P33">
    <cfRule type="timePeriod" dxfId="10762" priority="9" timePeriod="today">
      <formula>FLOOR(O33,1)=TODAY()</formula>
    </cfRule>
  </conditionalFormatting>
  <conditionalFormatting sqref="Q29">
    <cfRule type="cellIs" dxfId="10761" priority="8" operator="lessThan">
      <formula>1</formula>
    </cfRule>
  </conditionalFormatting>
  <conditionalFormatting sqref="Q32">
    <cfRule type="cellIs" dxfId="10760" priority="6" operator="lessThan">
      <formula>1</formula>
    </cfRule>
  </conditionalFormatting>
  <conditionalFormatting sqref="Q33">
    <cfRule type="cellIs" dxfId="10759" priority="5" operator="lessThan">
      <formula>1</formula>
    </cfRule>
  </conditionalFormatting>
  <conditionalFormatting sqref="I29">
    <cfRule type="cellIs" dxfId="10758" priority="4" operator="lessThan">
      <formula>1</formula>
    </cfRule>
  </conditionalFormatting>
  <conditionalFormatting sqref="I32">
    <cfRule type="cellIs" dxfId="10757" priority="2" operator="lessThan">
      <formula>1</formula>
    </cfRule>
  </conditionalFormatting>
  <conditionalFormatting sqref="I33">
    <cfRule type="cellIs" dxfId="10756" priority="1" operator="lessThan">
      <formula>1</formula>
    </cfRule>
  </conditionalFormatting>
  <dataValidations count="2">
    <dataValidation type="list" allowBlank="1" showInputMessage="1" showErrorMessage="1" sqref="E5:F5 M5:N5 E17:F17 M17:N17" xr:uid="{E8444256-C427-4C8B-AC25-FF618A8C976E}">
      <formula1>Mâles</formula1>
    </dataValidation>
    <dataValidation type="list" allowBlank="1" showInputMessage="1" showErrorMessage="1" sqref="E4:F4 M4:N4 E16:F16 M16:N16" xr:uid="{3F763338-0C55-475A-B6F8-0E785B215D4C}">
      <formula1>FEMELLE</formula1>
    </dataValidation>
  </dataValidations>
  <printOptions horizontalCentered="1" verticalCentered="1"/>
  <pageMargins left="0" right="0" top="0.39370078740157483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4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56487B5-F8F9-4C0F-89F8-646B4DA1FF3D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76C4C042-F8EB-4276-B2A2-2A91072E840D}">
          <x14:formula1>
            <xm:f>Liste!$G$2:$G$6</xm:f>
          </x14:formula1>
          <xm:sqref>F9 N9 F21 N21</xm:sqref>
        </x14:dataValidation>
        <x14:dataValidation type="list" allowBlank="1" showInputMessage="1" showErrorMessage="1" xr:uid="{87F3B587-BC24-43AA-9A46-7DD3542A632B}">
          <x14:formula1>
            <xm:f>Liste!$F$2:$F$6</xm:f>
          </x14:formula1>
          <xm:sqref>H21 P21 P9 H9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rgb="FF0070C0"/>
    <pageSetUpPr autoPageBreaks="0"/>
  </sheetPr>
  <dimension ref="B1:S49"/>
  <sheetViews>
    <sheetView showGridLines="0" showRowColHeaders="0" showZeros="0" zoomScale="120" zoomScaleNormal="120" workbookViewId="0">
      <pane ySplit="3" topLeftCell="A4" activePane="bottomLeft" state="frozen"/>
      <selection pane="bottomLeft" activeCell="O25" sqref="O25"/>
    </sheetView>
  </sheetViews>
  <sheetFormatPr baseColWidth="10" defaultRowHeight="13.8" x14ac:dyDescent="0.25"/>
  <cols>
    <col min="1" max="1" width="11.5546875" style="186"/>
    <col min="2" max="2" width="2.88671875" style="186" customWidth="1"/>
    <col min="3" max="3" width="14.77734375" style="186" customWidth="1"/>
    <col min="4" max="4" width="10.109375" style="186" customWidth="1"/>
    <col min="5" max="5" width="9.77734375" style="186" customWidth="1"/>
    <col min="6" max="6" width="10.109375" style="186" customWidth="1"/>
    <col min="7" max="9" width="9.77734375" style="186" customWidth="1"/>
    <col min="10" max="10" width="2.88671875" style="186" customWidth="1"/>
    <col min="11" max="11" width="14.77734375" style="186" customWidth="1"/>
    <col min="12" max="12" width="10.109375" style="186" customWidth="1"/>
    <col min="13" max="13" width="9.77734375" style="186" customWidth="1"/>
    <col min="14" max="14" width="10.109375" style="186" customWidth="1"/>
    <col min="15" max="17" width="9.77734375" style="186" customWidth="1"/>
    <col min="18" max="16384" width="11.5546875" style="186"/>
  </cols>
  <sheetData>
    <row r="1" spans="2:19" ht="25.05" customHeight="1" thickBot="1" x14ac:dyDescent="0.3"/>
    <row r="2" spans="2:19" ht="57" customHeight="1" thickTop="1" x14ac:dyDescent="0.25">
      <c r="B2" s="449" t="s">
        <v>58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</row>
    <row r="3" spans="2:19" ht="20.7" customHeight="1" thickBot="1" x14ac:dyDescent="0.3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2:19" ht="25.05" customHeight="1" thickTop="1" thickBot="1" x14ac:dyDescent="0.3">
      <c r="B4" s="415" t="s">
        <v>71</v>
      </c>
      <c r="C4" s="416"/>
      <c r="D4" s="131" t="s">
        <v>70</v>
      </c>
      <c r="E4" s="419"/>
      <c r="F4" s="420"/>
      <c r="G4" s="447" t="s">
        <v>75</v>
      </c>
      <c r="H4" s="448"/>
      <c r="I4" s="158"/>
      <c r="J4" s="421" t="s">
        <v>72</v>
      </c>
      <c r="K4" s="422"/>
      <c r="L4" s="132" t="s">
        <v>70</v>
      </c>
      <c r="M4" s="419"/>
      <c r="N4" s="420"/>
      <c r="O4" s="425" t="s">
        <v>100</v>
      </c>
      <c r="P4" s="426"/>
      <c r="Q4" s="187"/>
    </row>
    <row r="5" spans="2:19" ht="25.05" customHeight="1" thickTop="1" thickBot="1" x14ac:dyDescent="0.3">
      <c r="B5" s="417"/>
      <c r="C5" s="418"/>
      <c r="D5" s="133" t="s">
        <v>4</v>
      </c>
      <c r="E5" s="413"/>
      <c r="F5" s="413"/>
      <c r="G5" s="447" t="s">
        <v>76</v>
      </c>
      <c r="H5" s="448"/>
      <c r="I5" s="159"/>
      <c r="J5" s="423"/>
      <c r="K5" s="424"/>
      <c r="L5" s="133" t="s">
        <v>4</v>
      </c>
      <c r="M5" s="413"/>
      <c r="N5" s="413"/>
      <c r="O5" s="427" t="s">
        <v>78</v>
      </c>
      <c r="P5" s="428"/>
      <c r="Q5" s="188" t="str">
        <f ca="1">IFERROR(IF(AND(E21="",G21="",I21="",G20="",E26="",G26="",COUNT(D25:I25)="",I20=""),"",IF(E21+G21+I21=G20,D20+3,IF(OR(E26+G26=COUNTA(D25:I25),TODAY()&lt;&gt;H22),D27-3,""))),"")</f>
        <v/>
      </c>
    </row>
    <row r="6" spans="2:19" ht="20.7" customHeight="1" thickTop="1" thickBot="1" x14ac:dyDescent="0.3">
      <c r="B6" s="436" t="s">
        <v>0</v>
      </c>
      <c r="C6" s="154" t="s">
        <v>1</v>
      </c>
      <c r="D6" s="214"/>
      <c r="E6" s="214"/>
      <c r="F6" s="214"/>
      <c r="G6" s="214"/>
      <c r="H6" s="214"/>
      <c r="I6" s="215"/>
      <c r="J6" s="446" t="s">
        <v>0</v>
      </c>
      <c r="K6" s="154" t="s">
        <v>1</v>
      </c>
      <c r="L6" s="214"/>
      <c r="M6" s="214"/>
      <c r="N6" s="214"/>
      <c r="O6" s="214"/>
      <c r="P6" s="214"/>
      <c r="Q6" s="215"/>
    </row>
    <row r="7" spans="2:19" ht="20.7" customHeight="1" thickTop="1" thickBot="1" x14ac:dyDescent="0.3">
      <c r="B7" s="411"/>
      <c r="C7" s="155" t="s">
        <v>2</v>
      </c>
      <c r="D7" s="432" t="str">
        <f>IF(D6&lt;&gt;"",D6+4,"")</f>
        <v/>
      </c>
      <c r="E7" s="433"/>
      <c r="F7" s="434" t="s">
        <v>62</v>
      </c>
      <c r="G7" s="435"/>
      <c r="H7" s="455"/>
      <c r="I7" s="456"/>
      <c r="J7" s="430"/>
      <c r="K7" s="155" t="s">
        <v>2</v>
      </c>
      <c r="L7" s="432" t="str">
        <f>IF(L6&lt;&gt;"",L6+4,"")</f>
        <v/>
      </c>
      <c r="M7" s="439"/>
      <c r="N7" s="434" t="s">
        <v>62</v>
      </c>
      <c r="O7" s="442"/>
      <c r="P7" s="440"/>
      <c r="Q7" s="441"/>
    </row>
    <row r="8" spans="2:19" ht="20.7" customHeight="1" thickTop="1" thickBot="1" x14ac:dyDescent="0.3">
      <c r="B8" s="412"/>
      <c r="C8" s="155" t="s">
        <v>3</v>
      </c>
      <c r="D8" s="432" t="str">
        <f>IF(H7&lt;&gt;"",H7+6,"")</f>
        <v/>
      </c>
      <c r="E8" s="437"/>
      <c r="F8" s="162" t="s">
        <v>19</v>
      </c>
      <c r="G8" s="163">
        <f>COUNTIF(D6:I6,"&lt;&gt;")</f>
        <v>0</v>
      </c>
      <c r="H8" s="154" t="s">
        <v>9</v>
      </c>
      <c r="I8" s="164" t="str">
        <f>IF(AND(E9&lt;&gt;"",G9&lt;&gt;"",I9&lt;&gt;""),G8-E9-G9-I9,"")</f>
        <v/>
      </c>
      <c r="J8" s="431"/>
      <c r="K8" s="155" t="s">
        <v>3</v>
      </c>
      <c r="L8" s="445" t="str">
        <f>IF(P7&lt;&gt;"",P7+6,"")</f>
        <v/>
      </c>
      <c r="M8" s="394"/>
      <c r="N8" s="162" t="s">
        <v>19</v>
      </c>
      <c r="O8" s="163">
        <f>COUNTIF(L6:Q6,"&lt;&gt;")</f>
        <v>0</v>
      </c>
      <c r="P8" s="156" t="s">
        <v>9</v>
      </c>
      <c r="Q8" s="164" t="str">
        <f>IF(AND(M9&lt;&gt;"",O9&lt;&gt;"",Q9&lt;&gt;""),O8-M9-O9-Q9,"")</f>
        <v/>
      </c>
    </row>
    <row r="9" spans="2:19" ht="20.7" customHeight="1" thickTop="1" thickBot="1" x14ac:dyDescent="0.3">
      <c r="B9" s="438" t="s">
        <v>6</v>
      </c>
      <c r="C9" s="392"/>
      <c r="D9" s="165" t="s">
        <v>7</v>
      </c>
      <c r="E9" s="216"/>
      <c r="F9" s="208" t="s">
        <v>20</v>
      </c>
      <c r="G9" s="216"/>
      <c r="H9" s="232" t="s">
        <v>8</v>
      </c>
      <c r="I9" s="217"/>
      <c r="J9" s="391" t="s">
        <v>6</v>
      </c>
      <c r="K9" s="392"/>
      <c r="L9" s="165" t="s">
        <v>7</v>
      </c>
      <c r="M9" s="216"/>
      <c r="N9" s="208" t="s">
        <v>107</v>
      </c>
      <c r="O9" s="216"/>
      <c r="P9" s="232" t="s">
        <v>8</v>
      </c>
      <c r="Q9" s="217"/>
    </row>
    <row r="10" spans="2:19" ht="20.7" customHeight="1" thickTop="1" thickBot="1" x14ac:dyDescent="0.3">
      <c r="B10" s="410" t="s">
        <v>0</v>
      </c>
      <c r="C10" s="155" t="s">
        <v>5</v>
      </c>
      <c r="D10" s="169" t="s">
        <v>10</v>
      </c>
      <c r="E10" s="393" t="str">
        <f>IFERROR(IF(AND(SUM(E9+G9+I9=G8,H7="")),"",H7+14),"")</f>
        <v/>
      </c>
      <c r="F10" s="394"/>
      <c r="G10" s="170" t="s">
        <v>11</v>
      </c>
      <c r="H10" s="395"/>
      <c r="I10" s="396"/>
      <c r="J10" s="429" t="s">
        <v>0</v>
      </c>
      <c r="K10" s="155" t="s">
        <v>5</v>
      </c>
      <c r="L10" s="169" t="s">
        <v>10</v>
      </c>
      <c r="M10" s="393" t="str">
        <f>IFERROR(IF(AND(SUM(M9+O9+Q9=O8,P7="")),"",P7+14),"")</f>
        <v/>
      </c>
      <c r="N10" s="394"/>
      <c r="O10" s="170" t="s">
        <v>11</v>
      </c>
      <c r="P10" s="395"/>
      <c r="Q10" s="396"/>
      <c r="S10" s="189"/>
    </row>
    <row r="11" spans="2:19" ht="20.7" customHeight="1" thickTop="1" thickBot="1" x14ac:dyDescent="0.3">
      <c r="B11" s="411"/>
      <c r="C11" s="156" t="s">
        <v>21</v>
      </c>
      <c r="D11" s="218"/>
      <c r="E11" s="219"/>
      <c r="F11" s="218"/>
      <c r="G11" s="218"/>
      <c r="H11" s="218"/>
      <c r="I11" s="220"/>
      <c r="J11" s="430"/>
      <c r="K11" s="156" t="s">
        <v>21</v>
      </c>
      <c r="L11" s="218"/>
      <c r="M11" s="218"/>
      <c r="N11" s="218"/>
      <c r="O11" s="218"/>
      <c r="P11" s="218"/>
      <c r="Q11" s="220"/>
    </row>
    <row r="12" spans="2:19" ht="20.7" customHeight="1" thickTop="1" thickBot="1" x14ac:dyDescent="0.3">
      <c r="B12" s="412"/>
      <c r="C12" s="157" t="s">
        <v>22</v>
      </c>
      <c r="D12" s="174" t="str">
        <f>IF(D11&lt;&gt;"",D11+6,"")</f>
        <v/>
      </c>
      <c r="E12" s="174" t="str">
        <f>IF(E11&lt;&gt;"",E11+6,"")</f>
        <v/>
      </c>
      <c r="F12" s="174" t="str">
        <f>IF(F11&lt;&gt;"",F11+6,"")</f>
        <v/>
      </c>
      <c r="G12" s="174" t="str">
        <f t="shared" ref="G12:I12" si="0">IF(G11&lt;&gt;"",G11+6,"")</f>
        <v/>
      </c>
      <c r="H12" s="174" t="str">
        <f t="shared" si="0"/>
        <v/>
      </c>
      <c r="I12" s="175" t="str">
        <f t="shared" si="0"/>
        <v/>
      </c>
      <c r="J12" s="431"/>
      <c r="K12" s="157" t="s">
        <v>22</v>
      </c>
      <c r="L12" s="174" t="str">
        <f>IF(L11&lt;&gt;"",L11+6,"")</f>
        <v/>
      </c>
      <c r="M12" s="174" t="str">
        <f t="shared" ref="M12:Q12" si="1">IF(M11&lt;&gt;"",M11+6,"")</f>
        <v/>
      </c>
      <c r="N12" s="174" t="str">
        <f t="shared" si="1"/>
        <v/>
      </c>
      <c r="O12" s="174" t="str">
        <f t="shared" si="1"/>
        <v/>
      </c>
      <c r="P12" s="174" t="str">
        <f t="shared" si="1"/>
        <v/>
      </c>
      <c r="Q12" s="175" t="str">
        <f t="shared" si="1"/>
        <v/>
      </c>
    </row>
    <row r="13" spans="2:19" ht="20.7" customHeight="1" thickTop="1" thickBot="1" x14ac:dyDescent="0.3">
      <c r="B13" s="408" t="s">
        <v>12</v>
      </c>
      <c r="C13" s="409"/>
      <c r="D13" s="223"/>
      <c r="E13" s="223"/>
      <c r="F13" s="223"/>
      <c r="G13" s="223"/>
      <c r="H13" s="223"/>
      <c r="I13" s="224"/>
      <c r="J13" s="391" t="s">
        <v>12</v>
      </c>
      <c r="K13" s="391"/>
      <c r="L13" s="223"/>
      <c r="M13" s="223"/>
      <c r="N13" s="223"/>
      <c r="O13" s="223"/>
      <c r="P13" s="223"/>
      <c r="Q13" s="224"/>
    </row>
    <row r="14" spans="2:19" ht="20.7" customHeight="1" thickTop="1" thickBot="1" x14ac:dyDescent="0.3">
      <c r="B14" s="408" t="s">
        <v>13</v>
      </c>
      <c r="C14" s="414"/>
      <c r="D14" s="178" t="s">
        <v>14</v>
      </c>
      <c r="E14" s="221"/>
      <c r="F14" s="180" t="s">
        <v>15</v>
      </c>
      <c r="G14" s="221"/>
      <c r="H14" s="180" t="s">
        <v>16</v>
      </c>
      <c r="I14" s="222"/>
      <c r="J14" s="391" t="s">
        <v>13</v>
      </c>
      <c r="K14" s="392"/>
      <c r="L14" s="178" t="s">
        <v>14</v>
      </c>
      <c r="M14" s="221"/>
      <c r="N14" s="180" t="s">
        <v>15</v>
      </c>
      <c r="O14" s="221"/>
      <c r="P14" s="180" t="s">
        <v>16</v>
      </c>
      <c r="Q14" s="222"/>
    </row>
    <row r="15" spans="2:19" ht="20.7" customHeight="1" thickTop="1" thickBot="1" x14ac:dyDescent="0.3">
      <c r="B15" s="406" t="s">
        <v>17</v>
      </c>
      <c r="C15" s="407"/>
      <c r="D15" s="182" t="str">
        <f>IF(H10&lt;&gt;"",H10+20,"")</f>
        <v/>
      </c>
      <c r="E15" s="390" t="s">
        <v>18</v>
      </c>
      <c r="F15" s="388"/>
      <c r="G15" s="183" t="str">
        <f>IF(H10&lt;&gt;"",H10+28,"")</f>
        <v/>
      </c>
      <c r="H15" s="184" t="s">
        <v>69</v>
      </c>
      <c r="I15" s="185">
        <f ca="1">IF(TODAY()&gt;=H10+28,COUNTIF(D11:I11,"&lt;&gt;")-(E14+G14+I14),"")</f>
        <v>0</v>
      </c>
      <c r="J15" s="388" t="s">
        <v>17</v>
      </c>
      <c r="K15" s="389"/>
      <c r="L15" s="182" t="str">
        <f>IF(P10&lt;&gt;"",P10+20,"")</f>
        <v/>
      </c>
      <c r="M15" s="390" t="s">
        <v>18</v>
      </c>
      <c r="N15" s="389"/>
      <c r="O15" s="183" t="str">
        <f>IF(P10&lt;&gt;"",P10+28,"")</f>
        <v/>
      </c>
      <c r="P15" s="184" t="s">
        <v>69</v>
      </c>
      <c r="Q15" s="185">
        <f ca="1">IF(TODAY()&gt;=P10+28,COUNTIF(L11:Q11,"&lt;&gt;")-(M14+O14+Q14),"")</f>
        <v>0</v>
      </c>
    </row>
    <row r="16" spans="2:19" ht="25.05" customHeight="1" thickTop="1" thickBot="1" x14ac:dyDescent="0.3">
      <c r="B16" s="415" t="s">
        <v>73</v>
      </c>
      <c r="C16" s="416"/>
      <c r="D16" s="131" t="s">
        <v>70</v>
      </c>
      <c r="E16" s="419"/>
      <c r="F16" s="420"/>
      <c r="G16" s="425" t="s">
        <v>100</v>
      </c>
      <c r="H16" s="426"/>
      <c r="I16" s="190"/>
      <c r="J16" s="421" t="s">
        <v>74</v>
      </c>
      <c r="K16" s="422"/>
      <c r="L16" s="132" t="s">
        <v>70</v>
      </c>
      <c r="M16" s="419"/>
      <c r="N16" s="420"/>
      <c r="O16" s="425" t="s">
        <v>100</v>
      </c>
      <c r="P16" s="426"/>
      <c r="Q16" s="187"/>
    </row>
    <row r="17" spans="2:17" ht="25.05" customHeight="1" thickTop="1" thickBot="1" x14ac:dyDescent="0.3">
      <c r="B17" s="417"/>
      <c r="C17" s="418"/>
      <c r="D17" s="133" t="s">
        <v>4</v>
      </c>
      <c r="E17" s="413"/>
      <c r="F17" s="413"/>
      <c r="G17" s="427" t="s">
        <v>77</v>
      </c>
      <c r="H17" s="428"/>
      <c r="I17" s="188" t="str">
        <f ca="1">IFERROR(IF(AND(E9="",G9="",I9="",G8="",E14="",G14="",COUNT(D13:I13)="",I8=""),"",IF(E9+G9+I9=G8,D8+3,IF(OR(E14+G14=COUNTA(D13:I13),TODAY()&lt;&gt;H10),D15-3,""))),"")</f>
        <v/>
      </c>
      <c r="J17" s="423"/>
      <c r="K17" s="424"/>
      <c r="L17" s="133" t="s">
        <v>4</v>
      </c>
      <c r="M17" s="413"/>
      <c r="N17" s="413"/>
      <c r="O17" s="427" t="s">
        <v>79</v>
      </c>
      <c r="P17" s="428"/>
      <c r="Q17" s="188" t="str">
        <f ca="1">IFERROR(IF(AND(M9="",O9="",Q9="",O8="",M14="",O14="",COUNT(L13:Q13)=""),"",IF(M9+O9+Q9=O8,L8+3,IF(OR(M14+O14=COUNTA(L13:Q13),TODAY()&lt;&gt;P10),L15-3,""))),"")</f>
        <v/>
      </c>
    </row>
    <row r="18" spans="2:17" ht="20.7" customHeight="1" thickTop="1" thickBot="1" x14ac:dyDescent="0.3">
      <c r="B18" s="436" t="s">
        <v>0</v>
      </c>
      <c r="C18" s="154" t="s">
        <v>1</v>
      </c>
      <c r="D18" s="214"/>
      <c r="E18" s="214"/>
      <c r="F18" s="214"/>
      <c r="G18" s="214"/>
      <c r="H18" s="214"/>
      <c r="I18" s="215"/>
      <c r="J18" s="446" t="s">
        <v>0</v>
      </c>
      <c r="K18" s="154" t="s">
        <v>1</v>
      </c>
      <c r="L18" s="214"/>
      <c r="M18" s="214"/>
      <c r="N18" s="214"/>
      <c r="O18" s="214"/>
      <c r="P18" s="214"/>
      <c r="Q18" s="215"/>
    </row>
    <row r="19" spans="2:17" ht="20.7" customHeight="1" thickTop="1" thickBot="1" x14ac:dyDescent="0.3">
      <c r="B19" s="411"/>
      <c r="C19" s="155" t="s">
        <v>2</v>
      </c>
      <c r="D19" s="432" t="str">
        <f>IF(D18&lt;&gt;"",D18+4,"")</f>
        <v/>
      </c>
      <c r="E19" s="433"/>
      <c r="F19" s="434" t="s">
        <v>62</v>
      </c>
      <c r="G19" s="435"/>
      <c r="H19" s="440"/>
      <c r="I19" s="441"/>
      <c r="J19" s="430"/>
      <c r="K19" s="155" t="s">
        <v>2</v>
      </c>
      <c r="L19" s="432" t="str">
        <f>IF(L18&lt;&gt;"",L18+4,"")</f>
        <v/>
      </c>
      <c r="M19" s="439"/>
      <c r="N19" s="434" t="s">
        <v>62</v>
      </c>
      <c r="O19" s="442"/>
      <c r="P19" s="443"/>
      <c r="Q19" s="444"/>
    </row>
    <row r="20" spans="2:17" ht="20.7" customHeight="1" thickTop="1" thickBot="1" x14ac:dyDescent="0.3">
      <c r="B20" s="412"/>
      <c r="C20" s="155" t="s">
        <v>3</v>
      </c>
      <c r="D20" s="432" t="str">
        <f>IF(H19&lt;&gt;"",H19+6,"")</f>
        <v/>
      </c>
      <c r="E20" s="437"/>
      <c r="F20" s="162" t="s">
        <v>19</v>
      </c>
      <c r="G20" s="163">
        <f>COUNTIF(D18:I18,"&lt;&gt;")</f>
        <v>0</v>
      </c>
      <c r="H20" s="156" t="s">
        <v>9</v>
      </c>
      <c r="I20" s="164" t="str">
        <f>IF(AND(E21&lt;&gt;"",G21&lt;&gt;"",I21&lt;&gt;""),G20-E21-G21-I21,"")</f>
        <v/>
      </c>
      <c r="J20" s="431"/>
      <c r="K20" s="155" t="s">
        <v>3</v>
      </c>
      <c r="L20" s="445" t="str">
        <f>IF(P19&lt;&gt;"",P19+6,"")</f>
        <v/>
      </c>
      <c r="M20" s="394"/>
      <c r="N20" s="162" t="s">
        <v>19</v>
      </c>
      <c r="O20" s="163">
        <f>COUNTIF(L18:Q18,"&lt;&gt;")</f>
        <v>0</v>
      </c>
      <c r="P20" s="156" t="s">
        <v>9</v>
      </c>
      <c r="Q20" s="164" t="str">
        <f>IF(AND(M21&lt;&gt;"",O21&lt;&gt;"",Q21&lt;&gt;""),O20-M21-O21-Q21,"")</f>
        <v/>
      </c>
    </row>
    <row r="21" spans="2:17" ht="20.7" customHeight="1" thickTop="1" thickBot="1" x14ac:dyDescent="0.3">
      <c r="B21" s="438" t="s">
        <v>6</v>
      </c>
      <c r="C21" s="392"/>
      <c r="D21" s="165" t="s">
        <v>7</v>
      </c>
      <c r="E21" s="216"/>
      <c r="F21" s="208" t="s">
        <v>20</v>
      </c>
      <c r="G21" s="216"/>
      <c r="H21" s="232" t="s">
        <v>8</v>
      </c>
      <c r="I21" s="217"/>
      <c r="J21" s="391" t="s">
        <v>6</v>
      </c>
      <c r="K21" s="392"/>
      <c r="L21" s="165" t="s">
        <v>7</v>
      </c>
      <c r="M21" s="216"/>
      <c r="N21" s="208" t="s">
        <v>20</v>
      </c>
      <c r="O21" s="216"/>
      <c r="P21" s="232" t="s">
        <v>8</v>
      </c>
      <c r="Q21" s="217"/>
    </row>
    <row r="22" spans="2:17" ht="20.7" customHeight="1" thickTop="1" thickBot="1" x14ac:dyDescent="0.3">
      <c r="B22" s="410" t="s">
        <v>0</v>
      </c>
      <c r="C22" s="155" t="s">
        <v>5</v>
      </c>
      <c r="D22" s="169" t="s">
        <v>10</v>
      </c>
      <c r="E22" s="393" t="str">
        <f>IFERROR(IF(AND(SUM(E21+G21+I21=G20,H19="")),"",H19+14),"")</f>
        <v/>
      </c>
      <c r="F22" s="394"/>
      <c r="G22" s="191" t="s">
        <v>11</v>
      </c>
      <c r="H22" s="395"/>
      <c r="I22" s="396"/>
      <c r="J22" s="429" t="s">
        <v>0</v>
      </c>
      <c r="K22" s="155" t="s">
        <v>5</v>
      </c>
      <c r="L22" s="169" t="s">
        <v>10</v>
      </c>
      <c r="M22" s="393" t="str">
        <f>IFERROR(IF(AND(SUM(M21+O21+Q21=O20,P19="")),"",P19+14),"")</f>
        <v/>
      </c>
      <c r="N22" s="394"/>
      <c r="O22" s="191" t="s">
        <v>11</v>
      </c>
      <c r="P22" s="395"/>
      <c r="Q22" s="396"/>
    </row>
    <row r="23" spans="2:17" ht="20.7" customHeight="1" thickTop="1" thickBot="1" x14ac:dyDescent="0.3">
      <c r="B23" s="411"/>
      <c r="C23" s="156" t="s">
        <v>21</v>
      </c>
      <c r="D23" s="218"/>
      <c r="E23" s="218"/>
      <c r="F23" s="218"/>
      <c r="G23" s="218"/>
      <c r="H23" s="218"/>
      <c r="I23" s="220"/>
      <c r="J23" s="430"/>
      <c r="K23" s="156" t="s">
        <v>21</v>
      </c>
      <c r="L23" s="218"/>
      <c r="M23" s="218"/>
      <c r="N23" s="218"/>
      <c r="O23" s="218"/>
      <c r="P23" s="218"/>
      <c r="Q23" s="220"/>
    </row>
    <row r="24" spans="2:17" ht="20.7" customHeight="1" thickTop="1" thickBot="1" x14ac:dyDescent="0.3">
      <c r="B24" s="412"/>
      <c r="C24" s="157" t="s">
        <v>22</v>
      </c>
      <c r="D24" s="174" t="str">
        <f>IF(D23&lt;&gt;"",D23+6,"")</f>
        <v/>
      </c>
      <c r="E24" s="174" t="str">
        <f t="shared" ref="E24:I24" si="2">IF(E23&lt;&gt;"",E23+6,"")</f>
        <v/>
      </c>
      <c r="F24" s="174" t="str">
        <f t="shared" si="2"/>
        <v/>
      </c>
      <c r="G24" s="174" t="str">
        <f t="shared" si="2"/>
        <v/>
      </c>
      <c r="H24" s="174" t="str">
        <f t="shared" si="2"/>
        <v/>
      </c>
      <c r="I24" s="175" t="str">
        <f t="shared" si="2"/>
        <v/>
      </c>
      <c r="J24" s="431"/>
      <c r="K24" s="157" t="s">
        <v>22</v>
      </c>
      <c r="L24" s="174" t="str">
        <f>IF(L23&lt;&gt;"",L23+6,"")</f>
        <v/>
      </c>
      <c r="M24" s="174" t="str">
        <f t="shared" ref="M24:Q24" si="3">IF(M23&lt;&gt;"",M23+6,"")</f>
        <v/>
      </c>
      <c r="N24" s="174" t="str">
        <f t="shared" si="3"/>
        <v/>
      </c>
      <c r="O24" s="174" t="str">
        <f t="shared" si="3"/>
        <v/>
      </c>
      <c r="P24" s="174" t="str">
        <f t="shared" si="3"/>
        <v/>
      </c>
      <c r="Q24" s="175" t="str">
        <f t="shared" si="3"/>
        <v/>
      </c>
    </row>
    <row r="25" spans="2:17" ht="20.7" customHeight="1" thickTop="1" thickBot="1" x14ac:dyDescent="0.3">
      <c r="B25" s="408" t="s">
        <v>12</v>
      </c>
      <c r="C25" s="409"/>
      <c r="D25" s="223"/>
      <c r="E25" s="223"/>
      <c r="F25" s="223"/>
      <c r="G25" s="223"/>
      <c r="H25" s="223"/>
      <c r="I25" s="224"/>
      <c r="J25" s="391" t="s">
        <v>12</v>
      </c>
      <c r="K25" s="391"/>
      <c r="L25" s="223"/>
      <c r="M25" s="223"/>
      <c r="N25" s="223"/>
      <c r="O25" s="223"/>
      <c r="P25" s="223"/>
      <c r="Q25" s="224"/>
    </row>
    <row r="26" spans="2:17" ht="20.7" customHeight="1" thickTop="1" thickBot="1" x14ac:dyDescent="0.3">
      <c r="B26" s="408" t="s">
        <v>13</v>
      </c>
      <c r="C26" s="414"/>
      <c r="D26" s="178" t="s">
        <v>14</v>
      </c>
      <c r="E26" s="221"/>
      <c r="F26" s="180" t="s">
        <v>15</v>
      </c>
      <c r="G26" s="221"/>
      <c r="H26" s="180" t="s">
        <v>16</v>
      </c>
      <c r="I26" s="222"/>
      <c r="J26" s="391" t="s">
        <v>13</v>
      </c>
      <c r="K26" s="392"/>
      <c r="L26" s="178" t="s">
        <v>14</v>
      </c>
      <c r="M26" s="221"/>
      <c r="N26" s="180" t="s">
        <v>15</v>
      </c>
      <c r="O26" s="221"/>
      <c r="P26" s="180" t="s">
        <v>16</v>
      </c>
      <c r="Q26" s="222"/>
    </row>
    <row r="27" spans="2:17" ht="20.7" customHeight="1" thickTop="1" thickBot="1" x14ac:dyDescent="0.3">
      <c r="B27" s="465" t="s">
        <v>17</v>
      </c>
      <c r="C27" s="466"/>
      <c r="D27" s="192" t="str">
        <f>IF(H22&lt;&gt;"",H22+20,"")</f>
        <v/>
      </c>
      <c r="E27" s="467" t="s">
        <v>18</v>
      </c>
      <c r="F27" s="468"/>
      <c r="G27" s="193" t="str">
        <f>IF(H22&lt;&gt;"",H22+28,"")</f>
        <v/>
      </c>
      <c r="H27" s="194" t="s">
        <v>69</v>
      </c>
      <c r="I27" s="195">
        <f ca="1">IF(TODAY()&gt;=H22+28,COUNTIF(D23:I23,"&lt;&gt;")-(E26+G26+I26),"")</f>
        <v>0</v>
      </c>
      <c r="J27" s="468" t="s">
        <v>17</v>
      </c>
      <c r="K27" s="469"/>
      <c r="L27" s="192" t="str">
        <f>IF(P22&lt;&gt;"",P22+20,"")</f>
        <v/>
      </c>
      <c r="M27" s="467" t="s">
        <v>18</v>
      </c>
      <c r="N27" s="469"/>
      <c r="O27" s="193" t="str">
        <f>IF(P22&lt;&gt;"",P22+28,"")</f>
        <v/>
      </c>
      <c r="P27" s="194" t="s">
        <v>69</v>
      </c>
      <c r="Q27" s="195">
        <f ca="1">IF(TODAY()&gt;=P22+28,COUNTIF(L23:Q23,"&lt;&gt;")-(M26+O26+Q26),"")</f>
        <v>0</v>
      </c>
    </row>
    <row r="28" spans="2:17" ht="19.95" customHeight="1" thickTop="1" thickBot="1" x14ac:dyDescent="0.3">
      <c r="B28" s="398" t="s">
        <v>139</v>
      </c>
      <c r="C28" s="398"/>
      <c r="D28" s="398"/>
      <c r="E28" s="398"/>
      <c r="F28" s="398"/>
      <c r="G28" s="462" t="s">
        <v>103</v>
      </c>
      <c r="H28" s="462"/>
      <c r="I28" s="199" t="s">
        <v>104</v>
      </c>
      <c r="J28" s="398" t="s">
        <v>141</v>
      </c>
      <c r="K28" s="398"/>
      <c r="L28" s="398"/>
      <c r="M28" s="398"/>
      <c r="N28" s="398"/>
      <c r="O28" s="462" t="s">
        <v>103</v>
      </c>
      <c r="P28" s="462"/>
      <c r="Q28" s="199" t="s">
        <v>104</v>
      </c>
    </row>
    <row r="29" spans="2:17" ht="16.05" customHeight="1" thickTop="1" thickBot="1" x14ac:dyDescent="0.3">
      <c r="B29" s="470" t="s">
        <v>102</v>
      </c>
      <c r="C29" s="471"/>
      <c r="D29" s="200"/>
      <c r="E29" s="198" t="s">
        <v>143</v>
      </c>
      <c r="F29" s="200"/>
      <c r="G29" s="463" t="str">
        <f>IFERROR(VLOOKUP(F29,Cages!$A$3:$D$70,2,0),"")</f>
        <v/>
      </c>
      <c r="H29" s="464"/>
      <c r="I29" s="210" t="str">
        <f ca="1">IF(AND(TODAY()&gt;=G29,I8&lt;&gt;""),I8,"")</f>
        <v/>
      </c>
      <c r="J29" s="470" t="s">
        <v>102</v>
      </c>
      <c r="K29" s="471"/>
      <c r="L29" s="200"/>
      <c r="M29" s="198" t="s">
        <v>143</v>
      </c>
      <c r="N29" s="200"/>
      <c r="O29" s="402" t="str">
        <f>IFERROR(VLOOKUP(N29,Cages!$A$3:$J$70,7,0),"")</f>
        <v/>
      </c>
      <c r="P29" s="402"/>
      <c r="Q29" s="210" t="str">
        <f ca="1">IF(AND(TODAY()&gt;=O29,Q8&lt;&gt;""),Q8,"")</f>
        <v/>
      </c>
    </row>
    <row r="30" spans="2:17" ht="16.05" customHeight="1" thickTop="1" thickBot="1" x14ac:dyDescent="0.3">
      <c r="B30" s="470" t="s">
        <v>102</v>
      </c>
      <c r="C30" s="471"/>
      <c r="D30" s="200"/>
      <c r="E30" s="198" t="s">
        <v>143</v>
      </c>
      <c r="F30" s="200"/>
      <c r="G30" s="463" t="str">
        <f>IFERROR(VLOOKUP(F30,Cages!$A$3:$D$70,2,0),"")</f>
        <v/>
      </c>
      <c r="H30" s="464"/>
      <c r="I30" s="210" t="str">
        <f ca="1">IF(AND(TODAY()&gt;=G30,I8&lt;&gt;""),I8,"")</f>
        <v/>
      </c>
      <c r="J30" s="470" t="s">
        <v>102</v>
      </c>
      <c r="K30" s="471"/>
      <c r="L30" s="200"/>
      <c r="M30" s="198" t="s">
        <v>143</v>
      </c>
      <c r="N30" s="200"/>
      <c r="O30" s="402" t="str">
        <f>IFERROR(VLOOKUP(N30,Cages!$A$3:$J$70,7,0),"")</f>
        <v/>
      </c>
      <c r="P30" s="402"/>
      <c r="Q30" s="210" t="str">
        <f ca="1">IF(AND(TODAY()&gt;=O30,Q8&lt;&gt;""),Q8,"")</f>
        <v/>
      </c>
    </row>
    <row r="31" spans="2:17" ht="19.95" customHeight="1" thickTop="1" thickBot="1" x14ac:dyDescent="0.3">
      <c r="B31" s="398" t="s">
        <v>140</v>
      </c>
      <c r="C31" s="398"/>
      <c r="D31" s="398"/>
      <c r="E31" s="398"/>
      <c r="F31" s="398"/>
      <c r="G31" s="201"/>
      <c r="H31" s="202"/>
      <c r="I31" s="203"/>
      <c r="J31" s="398" t="s">
        <v>142</v>
      </c>
      <c r="K31" s="398"/>
      <c r="L31" s="398"/>
      <c r="M31" s="398"/>
      <c r="N31" s="398"/>
      <c r="O31" s="196"/>
      <c r="P31" s="197"/>
      <c r="Q31" s="204"/>
    </row>
    <row r="32" spans="2:17" ht="15.6" customHeight="1" thickTop="1" thickBot="1" x14ac:dyDescent="0.3">
      <c r="B32" s="470" t="s">
        <v>102</v>
      </c>
      <c r="C32" s="471"/>
      <c r="D32" s="200"/>
      <c r="E32" s="198" t="s">
        <v>143</v>
      </c>
      <c r="F32" s="200"/>
      <c r="G32" s="402" t="str">
        <f>IFERROR(VLOOKUP(F32,Cages!$A$3:$G$70,5,0),"")</f>
        <v/>
      </c>
      <c r="H32" s="402"/>
      <c r="I32" s="209" t="str">
        <f ca="1">IF(AND(TODAY()&gt;=G32,I20&lt;&gt;""),I20,"")</f>
        <v/>
      </c>
      <c r="J32" s="470" t="s">
        <v>102</v>
      </c>
      <c r="K32" s="471"/>
      <c r="L32" s="200"/>
      <c r="M32" s="198" t="s">
        <v>143</v>
      </c>
      <c r="N32" s="200"/>
      <c r="O32" s="402" t="str">
        <f>IFERROR(VLOOKUP(N32,Cages!$A$3:$M$70,9,0),"")</f>
        <v/>
      </c>
      <c r="P32" s="402"/>
      <c r="Q32" s="213" t="str">
        <f ca="1">IF(AND(TODAY()&gt;=O32,Q20&lt;&gt;""),Q20,"")</f>
        <v/>
      </c>
    </row>
    <row r="33" spans="2:17" ht="16.05" customHeight="1" thickTop="1" thickBot="1" x14ac:dyDescent="0.3">
      <c r="B33" s="470" t="s">
        <v>102</v>
      </c>
      <c r="C33" s="471"/>
      <c r="D33" s="200"/>
      <c r="E33" s="198" t="s">
        <v>143</v>
      </c>
      <c r="F33" s="200"/>
      <c r="G33" s="402" t="str">
        <f>IFERROR(VLOOKUP(F33,Cages!$A$3:$G$70,5,0),"")</f>
        <v/>
      </c>
      <c r="H33" s="402"/>
      <c r="I33" s="211" t="str">
        <f ca="1">IF(AND(TODAY()&gt;=G33,I20&lt;&gt;""),I20,"")</f>
        <v/>
      </c>
      <c r="J33" s="470" t="s">
        <v>102</v>
      </c>
      <c r="K33" s="471"/>
      <c r="L33" s="200"/>
      <c r="M33" s="198" t="s">
        <v>143</v>
      </c>
      <c r="N33" s="200"/>
      <c r="O33" s="402" t="str">
        <f>IFERROR(VLOOKUP(N33,Cages!$A$3:$M$70,9,0),"")</f>
        <v/>
      </c>
      <c r="P33" s="402"/>
      <c r="Q33" s="212" t="str">
        <f ca="1">IF(AND(TODAY()&gt;=O33,Q20&lt;&gt;""),Q20,"")</f>
        <v/>
      </c>
    </row>
    <row r="34" spans="2:17" ht="16.05" customHeight="1" thickTop="1" x14ac:dyDescent="0.25"/>
    <row r="35" spans="2:17" ht="16.05" customHeight="1" x14ac:dyDescent="0.25"/>
    <row r="36" spans="2:17" ht="16.05" customHeight="1" x14ac:dyDescent="0.25"/>
    <row r="37" spans="2:17" ht="16.05" customHeight="1" x14ac:dyDescent="0.25"/>
    <row r="38" spans="2:17" ht="18" customHeight="1" x14ac:dyDescent="0.25">
      <c r="I38" s="189"/>
    </row>
    <row r="39" spans="2:17" ht="19.95" customHeight="1" x14ac:dyDescent="0.25"/>
    <row r="40" spans="2:17" ht="16.05" customHeight="1" x14ac:dyDescent="0.25"/>
    <row r="41" spans="2:17" ht="16.05" customHeight="1" x14ac:dyDescent="0.25"/>
    <row r="42" spans="2:17" ht="16.05" customHeight="1" x14ac:dyDescent="0.25"/>
    <row r="43" spans="2:17" ht="15.6" customHeight="1" x14ac:dyDescent="0.25"/>
    <row r="44" spans="2:17" ht="16.05" customHeight="1" x14ac:dyDescent="0.25"/>
    <row r="45" spans="2:17" ht="16.05" customHeight="1" x14ac:dyDescent="0.25"/>
    <row r="46" spans="2:17" ht="16.05" customHeight="1" x14ac:dyDescent="0.25"/>
    <row r="47" spans="2:17" ht="16.05" customHeight="1" x14ac:dyDescent="0.25"/>
    <row r="48" spans="2:17" ht="16.05" customHeight="1" x14ac:dyDescent="0.25"/>
    <row r="49" ht="18" customHeight="1" x14ac:dyDescent="0.25"/>
  </sheetData>
  <sheetProtection sheet="1" objects="1" scenarios="1"/>
  <mergeCells count="95">
    <mergeCell ref="B32:C32"/>
    <mergeCell ref="J32:K32"/>
    <mergeCell ref="B33:C33"/>
    <mergeCell ref="J33:K33"/>
    <mergeCell ref="J31:N31"/>
    <mergeCell ref="B31:F31"/>
    <mergeCell ref="G32:H32"/>
    <mergeCell ref="B29:C29"/>
    <mergeCell ref="J29:K29"/>
    <mergeCell ref="B30:C30"/>
    <mergeCell ref="J30:K30"/>
    <mergeCell ref="B28:F28"/>
    <mergeCell ref="J28:N28"/>
    <mergeCell ref="G28:H28"/>
    <mergeCell ref="P10:Q10"/>
    <mergeCell ref="J14:K14"/>
    <mergeCell ref="E4:F4"/>
    <mergeCell ref="M4:N4"/>
    <mergeCell ref="B6:B8"/>
    <mergeCell ref="F7:G7"/>
    <mergeCell ref="H7:I7"/>
    <mergeCell ref="B14:C14"/>
    <mergeCell ref="B10:B12"/>
    <mergeCell ref="E10:F10"/>
    <mergeCell ref="H10:I10"/>
    <mergeCell ref="M10:N10"/>
    <mergeCell ref="D7:E7"/>
    <mergeCell ref="L7:M7"/>
    <mergeCell ref="N7:O7"/>
    <mergeCell ref="O4:P4"/>
    <mergeCell ref="P7:Q7"/>
    <mergeCell ref="D8:E8"/>
    <mergeCell ref="L8:M8"/>
    <mergeCell ref="B9:C9"/>
    <mergeCell ref="J9:K9"/>
    <mergeCell ref="J6:J8"/>
    <mergeCell ref="B2:Q3"/>
    <mergeCell ref="B4:C5"/>
    <mergeCell ref="J4:K5"/>
    <mergeCell ref="E5:F5"/>
    <mergeCell ref="M5:N5"/>
    <mergeCell ref="O5:P5"/>
    <mergeCell ref="G4:H4"/>
    <mergeCell ref="G5:H5"/>
    <mergeCell ref="B16:C17"/>
    <mergeCell ref="E16:F16"/>
    <mergeCell ref="G16:H16"/>
    <mergeCell ref="J16:K17"/>
    <mergeCell ref="M16:N16"/>
    <mergeCell ref="O16:P16"/>
    <mergeCell ref="E17:F17"/>
    <mergeCell ref="G17:H17"/>
    <mergeCell ref="M17:N17"/>
    <mergeCell ref="O17:P17"/>
    <mergeCell ref="B15:C15"/>
    <mergeCell ref="E15:F15"/>
    <mergeCell ref="J15:K15"/>
    <mergeCell ref="M15:N15"/>
    <mergeCell ref="J10:J12"/>
    <mergeCell ref="J13:K13"/>
    <mergeCell ref="B13:C13"/>
    <mergeCell ref="P22:Q22"/>
    <mergeCell ref="B26:C26"/>
    <mergeCell ref="J26:K26"/>
    <mergeCell ref="P19:Q19"/>
    <mergeCell ref="D20:E20"/>
    <mergeCell ref="L20:M20"/>
    <mergeCell ref="B21:C21"/>
    <mergeCell ref="J21:K21"/>
    <mergeCell ref="B18:B20"/>
    <mergeCell ref="J18:J20"/>
    <mergeCell ref="D19:E19"/>
    <mergeCell ref="F19:G19"/>
    <mergeCell ref="H19:I19"/>
    <mergeCell ref="L19:M19"/>
    <mergeCell ref="N19:O19"/>
    <mergeCell ref="B25:C25"/>
    <mergeCell ref="B27:C27"/>
    <mergeCell ref="E27:F27"/>
    <mergeCell ref="J27:K27"/>
    <mergeCell ref="M27:N27"/>
    <mergeCell ref="H22:I22"/>
    <mergeCell ref="J22:J24"/>
    <mergeCell ref="M22:N22"/>
    <mergeCell ref="J25:K25"/>
    <mergeCell ref="B22:B24"/>
    <mergeCell ref="E22:F22"/>
    <mergeCell ref="O32:P32"/>
    <mergeCell ref="G33:H33"/>
    <mergeCell ref="O33:P33"/>
    <mergeCell ref="O28:P28"/>
    <mergeCell ref="G29:H29"/>
    <mergeCell ref="O29:P29"/>
    <mergeCell ref="G30:H30"/>
    <mergeCell ref="O30:P30"/>
  </mergeCells>
  <conditionalFormatting sqref="F7">
    <cfRule type="timePeriod" dxfId="10755" priority="415" timePeriod="today">
      <formula>FLOOR(F7,1)=TODAY()</formula>
    </cfRule>
  </conditionalFormatting>
  <conditionalFormatting sqref="F19">
    <cfRule type="timePeriod" dxfId="10754" priority="414" timePeriod="today">
      <formula>FLOOR(F19,1)=TODAY()</formula>
    </cfRule>
  </conditionalFormatting>
  <conditionalFormatting sqref="D38 G38">
    <cfRule type="timePeriod" dxfId="10753" priority="413" timePeriod="today">
      <formula>FLOOR(D38,1)=TODAY()</formula>
    </cfRule>
  </conditionalFormatting>
  <conditionalFormatting sqref="D49 G49 E44:F44 D42:E42 F41 H41">
    <cfRule type="timePeriod" dxfId="10752" priority="410" timePeriod="today">
      <formula>FLOOR(D41,1)=TODAY()</formula>
    </cfRule>
  </conditionalFormatting>
  <conditionalFormatting sqref="H41:I41">
    <cfRule type="expression" dxfId="10751" priority="409">
      <formula>D41</formula>
    </cfRule>
  </conditionalFormatting>
  <conditionalFormatting sqref="D41">
    <cfRule type="timePeriod" dxfId="10750" priority="408" timePeriod="today">
      <formula>FLOOR(D41,1)=TODAY()</formula>
    </cfRule>
  </conditionalFormatting>
  <conditionalFormatting sqref="N7">
    <cfRule type="timePeriod" dxfId="10749" priority="407" timePeriod="today">
      <formula>FLOOR(N7,1)=TODAY()</formula>
    </cfRule>
  </conditionalFormatting>
  <conditionalFormatting sqref="N19">
    <cfRule type="timePeriod" dxfId="10748" priority="406" timePeriod="today">
      <formula>FLOOR(N19,1)=TODAY()</formula>
    </cfRule>
  </conditionalFormatting>
  <conditionalFormatting sqref="Q20">
    <cfRule type="expression" dxfId="10747" priority="405">
      <formula>O20=(M21+O21+Q21)</formula>
    </cfRule>
  </conditionalFormatting>
  <conditionalFormatting sqref="D7">
    <cfRule type="timePeriod" dxfId="10746" priority="291" timePeriod="today">
      <formula>FLOOR(D7,1)=TODAY()</formula>
    </cfRule>
    <cfRule type="expression" dxfId="10745" priority="395">
      <formula>AND(D7&gt;=TODAY(),D7&lt;=TODAY()+1)</formula>
    </cfRule>
  </conditionalFormatting>
  <conditionalFormatting sqref="D7:E7">
    <cfRule type="expression" dxfId="10744" priority="251">
      <formula>$H7&lt;&gt;""</formula>
    </cfRule>
    <cfRule type="expression" dxfId="10743" priority="404">
      <formula>AND(TODAY()&gt;=$D$6+4,$H$7&lt;&gt;"")</formula>
    </cfRule>
  </conditionalFormatting>
  <conditionalFormatting sqref="D8:E8">
    <cfRule type="expression" dxfId="10742" priority="394">
      <formula>$I8&lt;&gt;""</formula>
    </cfRule>
    <cfRule type="timePeriod" dxfId="10741" priority="400" timePeriod="today">
      <formula>FLOOR(D8,1)=TODAY()</formula>
    </cfRule>
    <cfRule type="expression" dxfId="10740" priority="401">
      <formula>AND(D8&gt;=TODAY(),D8&lt;=TODAY()+1)</formula>
    </cfRule>
    <cfRule type="expression" dxfId="10739" priority="402">
      <formula>$H$7&lt;&gt;""</formula>
    </cfRule>
    <cfRule type="expression" dxfId="10738" priority="403">
      <formula>($E$9+$G$9+$I$9)=$G$8</formula>
    </cfRule>
  </conditionalFormatting>
  <conditionalFormatting sqref="E10:F10">
    <cfRule type="expression" dxfId="10737" priority="220">
      <formula>AND(SUM(E9,G9,I9)&lt;&gt;0,SUM(E9,G9,I9)=G8)</formula>
    </cfRule>
    <cfRule type="expression" dxfId="10736" priority="396">
      <formula>$H10&lt;&gt;""</formula>
    </cfRule>
    <cfRule type="timePeriod" dxfId="10735" priority="397" timePeriod="today">
      <formula>FLOOR(E10,1)=TODAY()</formula>
    </cfRule>
    <cfRule type="expression" dxfId="10734" priority="398">
      <formula>AND(E10&gt;=TODAY(),E10&lt;=TODAY()+1)</formula>
    </cfRule>
    <cfRule type="expression" dxfId="10733" priority="399">
      <formula>$I$8&lt;&gt;""</formula>
    </cfRule>
  </conditionalFormatting>
  <conditionalFormatting sqref="D12:I12">
    <cfRule type="timePeriod" dxfId="10732" priority="107" timePeriod="tomorrow">
      <formula>FLOOR(D12,1)=TODAY()+1</formula>
    </cfRule>
    <cfRule type="expression" dxfId="10731" priority="108">
      <formula>D$13&lt;&gt;""</formula>
    </cfRule>
    <cfRule type="expression" dxfId="10730" priority="109">
      <formula>D$12&lt;=TODAY()</formula>
    </cfRule>
  </conditionalFormatting>
  <conditionalFormatting sqref="D13:I13">
    <cfRule type="expression" dxfId="10729" priority="157">
      <formula>AND(D11&lt;&gt;"",YEAR($D11)=2019)</formula>
    </cfRule>
    <cfRule type="expression" dxfId="10728" priority="250">
      <formula>AND(D11&lt;&gt;"",YEAR($D11)=2020)</formula>
    </cfRule>
    <cfRule type="expression" dxfId="10727" priority="389">
      <formula>AND($D$11&lt;&gt;"",YEAR($D11)=2021)</formula>
    </cfRule>
    <cfRule type="expression" dxfId="10726" priority="390">
      <formula>AND(D11&lt;&gt;"",YEAR($D11)=2022)</formula>
    </cfRule>
    <cfRule type="expression" dxfId="10725" priority="391">
      <formula>AND(D11&lt;&gt;"",YEAR($D11)=2023)</formula>
    </cfRule>
    <cfRule type="expression" dxfId="10724" priority="392">
      <formula>AND(D11&lt;&gt;"",YEAR($D11)=2018)</formula>
    </cfRule>
  </conditionalFormatting>
  <conditionalFormatting sqref="D15">
    <cfRule type="expression" dxfId="10723" priority="124">
      <formula>AND(D15&gt;=TODAY(),D15&lt;=TODAY()+2)</formula>
    </cfRule>
    <cfRule type="expression" dxfId="10722" priority="149">
      <formula>AND(TODAY()&gt;=$H$10+6,TODAY()&lt;=$D$15-2)</formula>
    </cfRule>
  </conditionalFormatting>
  <conditionalFormatting sqref="I15">
    <cfRule type="cellIs" dxfId="10721" priority="299" operator="lessThan">
      <formula>1</formula>
    </cfRule>
  </conditionalFormatting>
  <conditionalFormatting sqref="I15">
    <cfRule type="expression" dxfId="10720" priority="388">
      <formula>IF(AND(E14="",G14="",I14="",(D11:I11)=""),"",IF(E14+G14+I14&lt;&gt;SUM(D11:I11),G15&lt;=TODAY()))</formula>
    </cfRule>
  </conditionalFormatting>
  <conditionalFormatting sqref="H7:I7">
    <cfRule type="expression" dxfId="10719" priority="385">
      <formula>$D8&lt;&gt;""</formula>
    </cfRule>
    <cfRule type="expression" dxfId="10718" priority="386">
      <formula>AND(H7="",D7&lt;&gt;"",D7&lt;=TODAY())</formula>
    </cfRule>
    <cfRule type="timePeriod" dxfId="10717" priority="387" timePeriod="today">
      <formula>FLOOR(H7,1)=TODAY()</formula>
    </cfRule>
  </conditionalFormatting>
  <conditionalFormatting sqref="I8">
    <cfRule type="expression" dxfId="10716" priority="384">
      <formula>G8=(E9+G9+I9)</formula>
    </cfRule>
  </conditionalFormatting>
  <conditionalFormatting sqref="H10">
    <cfRule type="expression" dxfId="10715" priority="380">
      <formula>(E9+G9+I9)=G8</formula>
    </cfRule>
  </conditionalFormatting>
  <conditionalFormatting sqref="H10:I10">
    <cfRule type="expression" dxfId="10714" priority="381">
      <formula>AND(H10="",E10&lt;&gt;"",E10&lt;=TODAY())</formula>
    </cfRule>
    <cfRule type="notContainsBlanks" dxfId="10713" priority="382">
      <formula>LEN(TRIM(H10))&gt;0</formula>
    </cfRule>
    <cfRule type="expression" dxfId="10712" priority="383">
      <formula>E10=TODAY()</formula>
    </cfRule>
  </conditionalFormatting>
  <conditionalFormatting sqref="D19">
    <cfRule type="timePeriod" dxfId="10711" priority="289" timePeriod="today">
      <formula>FLOOR(D19,1)=TODAY()</formula>
    </cfRule>
    <cfRule type="expression" dxfId="10710" priority="367">
      <formula>AND(D19&gt;=TODAY(),D19&lt;=TODAY()+1)</formula>
    </cfRule>
  </conditionalFormatting>
  <conditionalFormatting sqref="D19:E19">
    <cfRule type="expression" dxfId="10709" priority="281">
      <formula>$H19&lt;&gt;""</formula>
    </cfRule>
    <cfRule type="expression" dxfId="10708" priority="375">
      <formula>AND(TODAY()&gt;=$D$18+4,$H$19&lt;&gt;"")</formula>
    </cfRule>
  </conditionalFormatting>
  <conditionalFormatting sqref="D20">
    <cfRule type="expression" dxfId="10707" priority="374">
      <formula>AND(D20&gt;=TODAY(),D20&lt;=TODAY()+1)</formula>
    </cfRule>
  </conditionalFormatting>
  <conditionalFormatting sqref="D20:E20">
    <cfRule type="expression" dxfId="10706" priority="372">
      <formula>$I20&lt;&gt;""</formula>
    </cfRule>
    <cfRule type="timePeriod" dxfId="10705" priority="373" timePeriod="today">
      <formula>FLOOR(D20,1)=TODAY()</formula>
    </cfRule>
    <cfRule type="expression" dxfId="10704" priority="376">
      <formula>$H$19&lt;&gt;""</formula>
    </cfRule>
    <cfRule type="expression" dxfId="10703" priority="377">
      <formula>($E$21+$G$21+$I$21)=$G$20</formula>
    </cfRule>
  </conditionalFormatting>
  <conditionalFormatting sqref="E22:F22">
    <cfRule type="expression" dxfId="10702" priority="298">
      <formula>AND(SUM(E21,G21,I21)&lt;&gt;0,SUM(E21,G21,I21)=G20)</formula>
    </cfRule>
    <cfRule type="expression" dxfId="10701" priority="368">
      <formula>$H22&lt;&gt;""</formula>
    </cfRule>
    <cfRule type="timePeriod" dxfId="10700" priority="369" timePeriod="today">
      <formula>FLOOR(E22,1)=TODAY()</formula>
    </cfRule>
    <cfRule type="expression" dxfId="10699" priority="370">
      <formula>AND(E22&gt;=TODAY(),E22&lt;=TODAY()+1)</formula>
    </cfRule>
    <cfRule type="expression" dxfId="10698" priority="371">
      <formula>$I$20&lt;&gt;""</formula>
    </cfRule>
  </conditionalFormatting>
  <conditionalFormatting sqref="D24:I24">
    <cfRule type="timePeriod" dxfId="10697" priority="131" timePeriod="tomorrow">
      <formula>FLOOR(D24,1)=TODAY()+1</formula>
    </cfRule>
    <cfRule type="expression" dxfId="10696" priority="136">
      <formula>D$24&lt;=TODAY()</formula>
    </cfRule>
  </conditionalFormatting>
  <conditionalFormatting sqref="D24:I24">
    <cfRule type="expression" dxfId="10695" priority="101">
      <formula>D$25&lt;&gt;""</formula>
    </cfRule>
  </conditionalFormatting>
  <conditionalFormatting sqref="D25:I25">
    <cfRule type="expression" dxfId="10694" priority="188">
      <formula>AND(D23&lt;&gt;"",YEAR($D23)=2018)</formula>
    </cfRule>
    <cfRule type="expression" dxfId="10693" priority="255">
      <formula>AND(D23&lt;&gt;"",YEAR($D23)=2019)</formula>
    </cfRule>
    <cfRule type="expression" dxfId="10692" priority="362">
      <formula>AND(D23&lt;&gt;"",YEAR($D23)=2020)</formula>
    </cfRule>
    <cfRule type="expression" dxfId="10691" priority="363">
      <formula>AND(D23&lt;&gt;"",YEAR($D23)=2021)</formula>
    </cfRule>
    <cfRule type="expression" dxfId="10690" priority="364">
      <formula>AND(D23&lt;&gt;"",YEAR($D23)=2022)</formula>
    </cfRule>
    <cfRule type="expression" dxfId="10689" priority="365">
      <formula>AND(D23&lt;&gt;"",YEAR($D23)=2023)</formula>
    </cfRule>
  </conditionalFormatting>
  <conditionalFormatting sqref="D27">
    <cfRule type="expression" dxfId="10688" priority="122">
      <formula>AND(D27&gt;=TODAY(),D27&lt;=TODAY()+2)</formula>
    </cfRule>
    <cfRule type="expression" dxfId="10687" priority="133">
      <formula>AND(TODAY()&gt;=$H$22+6,TODAY()&lt;=$D$27-2)</formula>
    </cfRule>
  </conditionalFormatting>
  <conditionalFormatting sqref="H19">
    <cfRule type="timePeriod" dxfId="10686" priority="360" timePeriod="today">
      <formula>FLOOR(H19,1)=TODAY()</formula>
    </cfRule>
  </conditionalFormatting>
  <conditionalFormatting sqref="H19:I19">
    <cfRule type="expression" dxfId="10685" priority="358">
      <formula>$D20&lt;&gt;""</formula>
    </cfRule>
    <cfRule type="expression" dxfId="10684" priority="359">
      <formula>AND(H19="",D19&lt;&gt;"",D19&lt;=TODAY())</formula>
    </cfRule>
  </conditionalFormatting>
  <conditionalFormatting sqref="I20">
    <cfRule type="expression" dxfId="10683" priority="357">
      <formula>G20=(E21+G21+I21)</formula>
    </cfRule>
  </conditionalFormatting>
  <conditionalFormatting sqref="H22:I22">
    <cfRule type="expression" dxfId="10682" priority="353">
      <formula>(E21+G21+I21)=G20</formula>
    </cfRule>
    <cfRule type="expression" dxfId="10681" priority="354">
      <formula>AND(H22="",E22&lt;&gt;"",E22&lt;=TODAY())</formula>
    </cfRule>
    <cfRule type="notContainsBlanks" dxfId="10680" priority="355">
      <formula>LEN(TRIM(H22))&gt;0</formula>
    </cfRule>
    <cfRule type="expression" dxfId="10679" priority="356">
      <formula>E22=TODAY()</formula>
    </cfRule>
  </conditionalFormatting>
  <conditionalFormatting sqref="I27">
    <cfRule type="cellIs" dxfId="10678" priority="351" operator="lessThan">
      <formula>1</formula>
    </cfRule>
  </conditionalFormatting>
  <conditionalFormatting sqref="I27">
    <cfRule type="expression" dxfId="10677" priority="352">
      <formula>IF(AND(E26="",G26="",I26="",(D23:I23)=""),"",IF(E26+G26+I26&lt;&gt;SUM(D23:I23),G27&lt;=TODAY()))</formula>
    </cfRule>
  </conditionalFormatting>
  <conditionalFormatting sqref="L7">
    <cfRule type="timePeriod" dxfId="10676" priority="288" timePeriod="today">
      <formula>FLOOR(L7,1)=TODAY()</formula>
    </cfRule>
    <cfRule type="expression" dxfId="10675" priority="297">
      <formula>AND(L7&gt;=TODAY(),L7&lt;=TODAY()+1)</formula>
    </cfRule>
  </conditionalFormatting>
  <conditionalFormatting sqref="L7:M7">
    <cfRule type="expression" dxfId="10674" priority="282">
      <formula>$P7&lt;&gt;""</formula>
    </cfRule>
    <cfRule type="expression" dxfId="10673" priority="347">
      <formula>AND(TODAY()&gt;=$L$6+4,$P$7&lt;&gt;"")</formula>
    </cfRule>
  </conditionalFormatting>
  <conditionalFormatting sqref="L8">
    <cfRule type="expression" dxfId="10672" priority="346">
      <formula>AND(L8&gt;=TODAY(),L8&lt;=TODAY()+1)</formula>
    </cfRule>
  </conditionalFormatting>
  <conditionalFormatting sqref="L8:M8">
    <cfRule type="expression" dxfId="10671" priority="344">
      <formula>$Q$8&lt;&gt;""</formula>
    </cfRule>
    <cfRule type="timePeriod" dxfId="10670" priority="345" timePeriod="today">
      <formula>FLOOR(L8,1)=TODAY()</formula>
    </cfRule>
    <cfRule type="expression" dxfId="10669" priority="348">
      <formula>$P$7&lt;&gt;""</formula>
    </cfRule>
    <cfRule type="expression" dxfId="10668" priority="349">
      <formula>($M$9+$O$9+$Q$9)=$O$8</formula>
    </cfRule>
  </conditionalFormatting>
  <conditionalFormatting sqref="M10:N10">
    <cfRule type="expression" dxfId="10667" priority="295">
      <formula>"ET(SOMME(M8;O8;Q8)&lt;&gt;0;SOMME(M8;O8;Q9)=O7)  "</formula>
    </cfRule>
    <cfRule type="expression" dxfId="10666" priority="340">
      <formula>$P10&lt;&gt;""</formula>
    </cfRule>
    <cfRule type="timePeriod" dxfId="10665" priority="341" timePeriod="today">
      <formula>FLOOR(M10,1)=TODAY()</formula>
    </cfRule>
    <cfRule type="expression" dxfId="10664" priority="342">
      <formula>AND(M10&gt;=TODAY(),M10&lt;=TODAY()+1)</formula>
    </cfRule>
    <cfRule type="expression" dxfId="10663" priority="343">
      <formula>$Q$8&lt;&gt;""</formula>
    </cfRule>
  </conditionalFormatting>
  <conditionalFormatting sqref="L13:Q13">
    <cfRule type="expression" dxfId="10662" priority="177">
      <formula>AND(L11&lt;&gt;"",YEAR($L11)=2018)</formula>
    </cfRule>
    <cfRule type="expression" dxfId="10661" priority="237">
      <formula>AND(L11&lt;&gt;"",YEAR($L11)=2019)</formula>
    </cfRule>
    <cfRule type="expression" dxfId="10660" priority="336">
      <formula>AND(L11&lt;&gt;"",YEAR($L11)=2020)</formula>
    </cfRule>
    <cfRule type="expression" dxfId="10659" priority="337">
      <formula>AND(L11&lt;&gt;"",YEAR($L11)=2021)</formula>
    </cfRule>
    <cfRule type="expression" dxfId="10658" priority="338">
      <formula>AND(L11&lt;&gt;"",YEAR($L11)=2022)</formula>
    </cfRule>
    <cfRule type="expression" dxfId="10657" priority="339">
      <formula>AND(L11&lt;&gt;"",YEAR($L11)=2023)</formula>
    </cfRule>
  </conditionalFormatting>
  <conditionalFormatting sqref="L15">
    <cfRule type="expression" dxfId="10656" priority="123">
      <formula>AND(L15&gt;=TODAY(),L15&lt;=TODAY()+2)</formula>
    </cfRule>
    <cfRule type="expression" dxfId="10655" priority="137">
      <formula>AND(TODAY()&gt;=$P$10+6,TODAY()&lt;=$L$15-2)</formula>
    </cfRule>
  </conditionalFormatting>
  <conditionalFormatting sqref="P7">
    <cfRule type="timePeriod" dxfId="10654" priority="334" timePeriod="today">
      <formula>FLOOR(P7,1)=TODAY()</formula>
    </cfRule>
  </conditionalFormatting>
  <conditionalFormatting sqref="P7:Q7">
    <cfRule type="expression" dxfId="10653" priority="332">
      <formula>$L8&lt;&gt;""</formula>
    </cfRule>
    <cfRule type="expression" dxfId="10652" priority="333">
      <formula>AND(P7="",L7&lt;&gt;"",L7&lt;=TODAY())</formula>
    </cfRule>
  </conditionalFormatting>
  <conditionalFormatting sqref="Q8">
    <cfRule type="expression" dxfId="10651" priority="331">
      <formula>O8=(M9+O9+Q9)</formula>
    </cfRule>
  </conditionalFormatting>
  <conditionalFormatting sqref="P10:Q10">
    <cfRule type="expression" dxfId="10650" priority="327">
      <formula>(M9+O9+Q9)=O8</formula>
    </cfRule>
    <cfRule type="expression" dxfId="10649" priority="328">
      <formula>AND(P10="",M10&lt;&gt;"",M10&lt;=TODAY())</formula>
    </cfRule>
    <cfRule type="notContainsBlanks" dxfId="10648" priority="329">
      <formula>LEN(TRIM(P10))&gt;0</formula>
    </cfRule>
    <cfRule type="expression" dxfId="10647" priority="330">
      <formula>M10=TODAY()</formula>
    </cfRule>
  </conditionalFormatting>
  <conditionalFormatting sqref="Q15">
    <cfRule type="cellIs" dxfId="10646" priority="325" operator="lessThan">
      <formula>1</formula>
    </cfRule>
  </conditionalFormatting>
  <conditionalFormatting sqref="Q15">
    <cfRule type="expression" dxfId="10645" priority="326">
      <formula>IF(AND(M14="",O14="",Q14="",(L11:Q11)=""),"",IF(M14+O14+Q14&lt;&gt;SUM(L11:Q11),O15&lt;=TODAY()))</formula>
    </cfRule>
  </conditionalFormatting>
  <conditionalFormatting sqref="L19">
    <cfRule type="timePeriod" dxfId="10644" priority="287" timePeriod="today">
      <formula>FLOOR(L19,1)=TODAY()</formula>
    </cfRule>
    <cfRule type="expression" dxfId="10643" priority="294">
      <formula>AND(L19&gt;=TODAY(),L19&lt;=TODAY()+1)</formula>
    </cfRule>
  </conditionalFormatting>
  <conditionalFormatting sqref="L19:M19">
    <cfRule type="expression" dxfId="10642" priority="280">
      <formula>$P19&lt;&gt;""</formula>
    </cfRule>
    <cfRule type="expression" dxfId="10641" priority="321">
      <formula>AND(TODAY()&gt;=$L$18+4,$P$19&lt;&gt;"")</formula>
    </cfRule>
  </conditionalFormatting>
  <conditionalFormatting sqref="L20:M20">
    <cfRule type="expression" dxfId="10640" priority="318">
      <formula>$Q20&lt;&gt;""</formula>
    </cfRule>
    <cfRule type="timePeriod" dxfId="10639" priority="319" timePeriod="today">
      <formula>FLOOR(L20,1)=TODAY()</formula>
    </cfRule>
    <cfRule type="expression" dxfId="10638" priority="320">
      <formula>AND(L20&gt;=TODAY(),L20&lt;=TODAY()+1)</formula>
    </cfRule>
    <cfRule type="expression" dxfId="10637" priority="322">
      <formula>$P$19&lt;&gt;""</formula>
    </cfRule>
    <cfRule type="expression" dxfId="10636" priority="323">
      <formula>($M$21+$O$21+$Q$21)=$O$20</formula>
    </cfRule>
  </conditionalFormatting>
  <conditionalFormatting sqref="M22:N22">
    <cfRule type="expression" dxfId="10635" priority="292">
      <formula>AND(SUM(M21,O21,Q21)&lt;&gt;0,SUM(M21,O21,Q21)=O20)</formula>
    </cfRule>
    <cfRule type="expression" dxfId="10634" priority="314">
      <formula>$P22&lt;&gt;""</formula>
    </cfRule>
    <cfRule type="timePeriod" dxfId="10633" priority="315" timePeriod="today">
      <formula>FLOOR(M22,1)=TODAY()</formula>
    </cfRule>
    <cfRule type="expression" dxfId="10632" priority="316">
      <formula>AND(M22&gt;=TODAY(),M22&lt;=TODAY()+1)</formula>
    </cfRule>
    <cfRule type="expression" dxfId="10631" priority="317">
      <formula>$Q$20&lt;&gt;""</formula>
    </cfRule>
  </conditionalFormatting>
  <conditionalFormatting sqref="L25:Q25">
    <cfRule type="expression" dxfId="10630" priority="151">
      <formula>AND(L23&lt;&gt;"",YEAR($L23)=2023)</formula>
    </cfRule>
    <cfRule type="expression" dxfId="10629" priority="224">
      <formula>AND(L23&lt;&gt;"",YEAR($L23)=2022)</formula>
    </cfRule>
    <cfRule type="expression" dxfId="10628" priority="310">
      <formula>AND(L23&lt;&gt;"",YEAR($L23)=2021)</formula>
    </cfRule>
    <cfRule type="expression" dxfId="10627" priority="311">
      <formula>AND(L23&lt;&gt;"",YEAR($L23)=2020)</formula>
    </cfRule>
    <cfRule type="expression" dxfId="10626" priority="312">
      <formula>AND(L23&lt;&gt;"",YEAR($L23)=2019)</formula>
    </cfRule>
    <cfRule type="expression" dxfId="10625" priority="313">
      <formula>AND(L23&lt;&gt;"",YEAR($L23)=2018)</formula>
    </cfRule>
  </conditionalFormatting>
  <conditionalFormatting sqref="L27">
    <cfRule type="expression" dxfId="10624" priority="125">
      <formula>AND(L27&gt;=TODAY(),L27&lt;=TODAY()+2)</formula>
    </cfRule>
    <cfRule type="expression" dxfId="10623" priority="173">
      <formula>AND(TODAY()&gt;=$P$22+6,TODAY()&lt;=$L$27-2)</formula>
    </cfRule>
  </conditionalFormatting>
  <conditionalFormatting sqref="P19">
    <cfRule type="timePeriod" dxfId="10622" priority="308" timePeriod="today">
      <formula>FLOOR(P19,1)=TODAY()</formula>
    </cfRule>
  </conditionalFormatting>
  <conditionalFormatting sqref="P19:Q19">
    <cfRule type="expression" dxfId="10621" priority="306">
      <formula>$L20&lt;&gt;""</formula>
    </cfRule>
    <cfRule type="expression" dxfId="10620" priority="307">
      <formula>AND(P19="",L19&lt;&gt;"",L19&lt;=TODAY())</formula>
    </cfRule>
  </conditionalFormatting>
  <conditionalFormatting sqref="P22:Q22">
    <cfRule type="expression" dxfId="10619" priority="302">
      <formula>(M21+O21+Q21)=O20</formula>
    </cfRule>
    <cfRule type="expression" dxfId="10618" priority="303">
      <formula>AND(P22="",M22&lt;&gt;"",M22&lt;=TODAY())</formula>
    </cfRule>
    <cfRule type="notContainsBlanks" dxfId="10617" priority="304">
      <formula>LEN(TRIM(P22))&gt;0</formula>
    </cfRule>
    <cfRule type="expression" dxfId="10616" priority="305">
      <formula>M22=TODAY()</formula>
    </cfRule>
  </conditionalFormatting>
  <conditionalFormatting sqref="Q27">
    <cfRule type="cellIs" dxfId="10615" priority="300" operator="lessThan">
      <formula>1</formula>
    </cfRule>
  </conditionalFormatting>
  <conditionalFormatting sqref="Q27">
    <cfRule type="expression" dxfId="10614" priority="301">
      <formula>IF(AND(M26="",O26="",Q26="",(L23:Q23)=""),"",IF(M26+O26+Q26&lt;&gt;SUM(L23:Q23),O27&lt;=TODAY()))</formula>
    </cfRule>
  </conditionalFormatting>
  <conditionalFormatting sqref="D6:I15">
    <cfRule type="expression" dxfId="10613" priority="205">
      <formula>AND(($E$14+$G$14+$I$14)&lt;&gt;"",COUNTA($D$11:$I$11)&gt;0,COUNTA($D$11:$I$11)=($E$14+$G$14+$I$14))</formula>
    </cfRule>
  </conditionalFormatting>
  <conditionalFormatting sqref="D18:I27">
    <cfRule type="expression" dxfId="10612" priority="152">
      <formula>AND(($E$26+$G$26+$I$26)&lt;&gt;"",COUNTA($D$23:$I$23)&gt;0,COUNTA($D$23:$I$23)=($E$26+$G$26+$I$26))</formula>
    </cfRule>
  </conditionalFormatting>
  <conditionalFormatting sqref="L12:Q12">
    <cfRule type="timePeriod" dxfId="10611" priority="138" timePeriod="tomorrow">
      <formula>FLOOR(L12,1)=TODAY()+1</formula>
    </cfRule>
    <cfRule type="expression" dxfId="10610" priority="140">
      <formula>L$12&lt;=TODAY()</formula>
    </cfRule>
  </conditionalFormatting>
  <conditionalFormatting sqref="L12:Q12">
    <cfRule type="expression" dxfId="10609" priority="95">
      <formula>L$13&lt;&gt;""</formula>
    </cfRule>
  </conditionalFormatting>
  <conditionalFormatting sqref="L6:Q15">
    <cfRule type="expression" dxfId="10608" priority="154">
      <formula>AND(($M$14+$O$14+$Q$14)&lt;&gt;"",COUNTA($L$11:$Q$11)&gt;0,COUNTA($L$11:$Q$11)=($M$14+$O$14+$Q$14))</formula>
    </cfRule>
  </conditionalFormatting>
  <conditionalFormatting sqref="L24:Q24">
    <cfRule type="expression" dxfId="10607" priority="127">
      <formula>L$24&lt;=TODAY()</formula>
    </cfRule>
    <cfRule type="timePeriod" dxfId="10606" priority="164" timePeriod="tomorrow">
      <formula>FLOOR(L24,1)=TODAY()+1</formula>
    </cfRule>
  </conditionalFormatting>
  <conditionalFormatting sqref="L24:Q24">
    <cfRule type="expression" dxfId="10605" priority="89">
      <formula>L$25&lt;&gt;""</formula>
    </cfRule>
  </conditionalFormatting>
  <conditionalFormatting sqref="L18:Q27">
    <cfRule type="expression" dxfId="10604" priority="150">
      <formula>AND(($M$26+$O$26+$Q$26)&lt;&gt;"",COUNTA($L$23:$Q$23)&gt;0,COUNTA($L$23:$Q$23)=($M$26+$O$26+$Q$26))</formula>
    </cfRule>
  </conditionalFormatting>
  <conditionalFormatting sqref="D6:I10">
    <cfRule type="expression" dxfId="10603" priority="148">
      <formula>AND($E$9&lt;&gt;"",$G$9&lt;&gt;"",$I$9&lt;&gt;"",$G$8&lt;&gt;"",$E$9+$G$9+$I$9=$G$8)</formula>
    </cfRule>
  </conditionalFormatting>
  <conditionalFormatting sqref="D18:I22">
    <cfRule type="expression" dxfId="10602" priority="145">
      <formula>AND($E$21&lt;&gt;"",$G$21&lt;&gt;"",$I$21&lt;&gt;"",$G$20&lt;&gt;"",$E$21+$G$21+$I$21=$G$20)</formula>
    </cfRule>
  </conditionalFormatting>
  <conditionalFormatting sqref="L6:Q10">
    <cfRule type="expression" dxfId="10601" priority="147">
      <formula>AND($M$9&lt;&gt;"",$O$9&lt;&gt;"",$Q$9&lt;&gt;"",$O$8&lt;&gt;"",$M$9+$O$9+$Q$9=$O$8)</formula>
    </cfRule>
  </conditionalFormatting>
  <conditionalFormatting sqref="L18:Q22">
    <cfRule type="expression" dxfId="10600" priority="143">
      <formula>AND($M$21&lt;&gt;"",$O$21&lt;&gt;"",$Q$21&lt;&gt;"",$O$20&lt;&gt;"",$M$21+$O$21+$Q$21=$O$20)</formula>
    </cfRule>
  </conditionalFormatting>
  <conditionalFormatting sqref="M5:N5">
    <cfRule type="expression" dxfId="10599" priority="82">
      <formula>$M$5&lt;&gt;""</formula>
    </cfRule>
    <cfRule type="expression" dxfId="10598" priority="87">
      <formula>OR(D27&lt;=TODAY()-2,Q5&lt;=TODAY()-2)</formula>
    </cfRule>
    <cfRule type="expression" dxfId="10597" priority="284">
      <formula>$M$4&lt;&gt;""</formula>
    </cfRule>
    <cfRule type="expression" dxfId="10596" priority="286">
      <formula>OR($E$21+$G$21+$I$21=$I$20,$E$26+$G$26+$I$26=$I$20,TODAY()&gt;=$D$27-2)</formula>
    </cfRule>
  </conditionalFormatting>
  <conditionalFormatting sqref="D6">
    <cfRule type="expression" dxfId="10595" priority="221">
      <formula>$D$6&lt;&gt;""</formula>
    </cfRule>
    <cfRule type="expression" dxfId="10594" priority="253">
      <formula>$D7=TODAY()</formula>
    </cfRule>
    <cfRule type="expression" dxfId="10593" priority="379">
      <formula>$I$5&lt;&gt;""</formula>
    </cfRule>
  </conditionalFormatting>
  <conditionalFormatting sqref="L6">
    <cfRule type="expression" dxfId="10592" priority="218">
      <formula>$L6&lt;&gt;""</formula>
    </cfRule>
    <cfRule type="expression" dxfId="10591" priority="335">
      <formula>$L$7=TODAY()</formula>
    </cfRule>
    <cfRule type="expression" dxfId="10590" priority="350">
      <formula>$Q$4&lt;&gt;""</formula>
    </cfRule>
  </conditionalFormatting>
  <conditionalFormatting sqref="D18">
    <cfRule type="expression" dxfId="10589" priority="269">
      <formula>$D$18&lt;&gt;""</formula>
    </cfRule>
    <cfRule type="expression" dxfId="10588" priority="378">
      <formula>$I16&lt;&gt;""</formula>
    </cfRule>
  </conditionalFormatting>
  <conditionalFormatting sqref="L18">
    <cfRule type="expression" dxfId="10587" priority="217">
      <formula>$L18&lt;&gt;""</formula>
    </cfRule>
    <cfRule type="expression" dxfId="10586" priority="309">
      <formula>$L$19=TODAY()</formula>
    </cfRule>
    <cfRule type="expression" dxfId="10585" priority="324">
      <formula>$Q$16&lt;&gt;""</formula>
    </cfRule>
  </conditionalFormatting>
  <conditionalFormatting sqref="E5">
    <cfRule type="expression" dxfId="10584" priority="275">
      <formula>$E5&lt;&gt;""</formula>
    </cfRule>
    <cfRule type="expression" dxfId="10583" priority="285">
      <formula>$E$4&lt;&gt;""</formula>
    </cfRule>
  </conditionalFormatting>
  <conditionalFormatting sqref="D11">
    <cfRule type="expression" dxfId="10582" priority="106">
      <formula>IF($I8&gt;=1,$H$10,"")</formula>
    </cfRule>
  </conditionalFormatting>
  <conditionalFormatting sqref="E11">
    <cfRule type="expression" dxfId="10581" priority="115">
      <formula>IF($I$8&gt;=2,$H$10,"")</formula>
    </cfRule>
    <cfRule type="expression" dxfId="10580" priority="195">
      <formula>$E11&lt;&gt;""</formula>
    </cfRule>
  </conditionalFormatting>
  <conditionalFormatting sqref="F11">
    <cfRule type="expression" dxfId="10579" priority="161">
      <formula>IF($I$8&gt;=3,$H$10,"")</formula>
    </cfRule>
    <cfRule type="expression" dxfId="10578" priority="201">
      <formula>$F$11&lt;&gt;""</formula>
    </cfRule>
  </conditionalFormatting>
  <conditionalFormatting sqref="G11">
    <cfRule type="expression" dxfId="10577" priority="191">
      <formula>IF($I$8&gt;=4,$H$10,"")</formula>
    </cfRule>
    <cfRule type="expression" dxfId="10576" priority="206">
      <formula>$G$11&lt;&gt;""</formula>
    </cfRule>
  </conditionalFormatting>
  <conditionalFormatting sqref="H11">
    <cfRule type="expression" dxfId="10575" priority="192">
      <formula>IF($I$8&gt;=5,$H$10,"")</formula>
    </cfRule>
    <cfRule type="expression" dxfId="10574" priority="207">
      <formula>$H$11&lt;&gt;""</formula>
    </cfRule>
  </conditionalFormatting>
  <conditionalFormatting sqref="I11">
    <cfRule type="expression" dxfId="10573" priority="193">
      <formula>IF($I$8&gt;=6,$H$10,"")</formula>
    </cfRule>
    <cfRule type="expression" dxfId="10572" priority="208">
      <formula>$I$11&lt;&gt;""</formula>
    </cfRule>
  </conditionalFormatting>
  <conditionalFormatting sqref="D23">
    <cfRule type="expression" dxfId="10571" priority="153">
      <formula>IF($I$20&gt;=1,$H$22,"")</formula>
    </cfRule>
  </conditionalFormatting>
  <conditionalFormatting sqref="E23">
    <cfRule type="expression" dxfId="10570" priority="187">
      <formula>IF($I$20&gt;=2,$H$22,"")</formula>
    </cfRule>
    <cfRule type="expression" dxfId="10569" priority="190">
      <formula>$E$23&lt;&gt;""</formula>
    </cfRule>
  </conditionalFormatting>
  <conditionalFormatting sqref="F23">
    <cfRule type="expression" dxfId="10568" priority="186">
      <formula>IF($I$20&gt;=3,$H$22,"")</formula>
    </cfRule>
    <cfRule type="expression" dxfId="10567" priority="196">
      <formula>$F$23&lt;&gt;""</formula>
    </cfRule>
  </conditionalFormatting>
  <conditionalFormatting sqref="G23">
    <cfRule type="expression" dxfId="10566" priority="185">
      <formula>IF($I$20&gt;=4,$H$22,"")</formula>
    </cfRule>
    <cfRule type="expression" dxfId="10565" priority="197">
      <formula>$G$23&lt;&gt;""</formula>
    </cfRule>
  </conditionalFormatting>
  <conditionalFormatting sqref="H23">
    <cfRule type="expression" dxfId="10564" priority="159">
      <formula>IF($I$20&gt;=5,$H$22,"")</formula>
    </cfRule>
    <cfRule type="expression" dxfId="10563" priority="198">
      <formula>$H$23&lt;&gt;""</formula>
    </cfRule>
  </conditionalFormatting>
  <conditionalFormatting sqref="I23">
    <cfRule type="expression" dxfId="10562" priority="100">
      <formula>IF($I$20&gt;=6,$H$22,"")</formula>
    </cfRule>
    <cfRule type="expression" dxfId="10561" priority="199">
      <formula>$I$23&lt;&gt;""</formula>
    </cfRule>
  </conditionalFormatting>
  <conditionalFormatting sqref="L11">
    <cfRule type="expression" dxfId="10560" priority="155">
      <formula>IF($Q8&gt;=1,$P$10,"")</formula>
    </cfRule>
  </conditionalFormatting>
  <conditionalFormatting sqref="M11">
    <cfRule type="expression" dxfId="10559" priority="94">
      <formula>IF($Q$8&gt;=2,$P$10,"")</formula>
    </cfRule>
    <cfRule type="expression" dxfId="10558" priority="179">
      <formula>$M$11&lt;&gt;""</formula>
    </cfRule>
  </conditionalFormatting>
  <conditionalFormatting sqref="N11">
    <cfRule type="expression" dxfId="10557" priority="160">
      <formula>IF($Q$8&gt;=3,$P$10,"")</formula>
    </cfRule>
    <cfRule type="expression" dxfId="10556" priority="180">
      <formula>$N$11&lt;&gt;""</formula>
    </cfRule>
  </conditionalFormatting>
  <conditionalFormatting sqref="O11">
    <cfRule type="expression" dxfId="10555" priority="176">
      <formula>IF($Q$8&gt;=4,$P$10,"")</formula>
    </cfRule>
    <cfRule type="expression" dxfId="10554" priority="181">
      <formula>$O$11&lt;&gt;""</formula>
    </cfRule>
  </conditionalFormatting>
  <conditionalFormatting sqref="P11">
    <cfRule type="expression" dxfId="10553" priority="175">
      <formula>IF($Q$8&gt;=5,$P$10,"")</formula>
    </cfRule>
    <cfRule type="expression" dxfId="10552" priority="182">
      <formula>$P$11&lt;&gt;""</formula>
    </cfRule>
  </conditionalFormatting>
  <conditionalFormatting sqref="Q11">
    <cfRule type="expression" dxfId="10551" priority="174">
      <formula>IF($Q$8&gt;=6,$P$10,"")</formula>
    </cfRule>
    <cfRule type="expression" dxfId="10550" priority="183">
      <formula>$Q$11&lt;&gt;""</formula>
    </cfRule>
  </conditionalFormatting>
  <conditionalFormatting sqref="L23">
    <cfRule type="expression" dxfId="10549" priority="165">
      <formula>IF($Q$20&gt;=1,$P$22,"")</formula>
    </cfRule>
  </conditionalFormatting>
  <conditionalFormatting sqref="M23">
    <cfRule type="expression" dxfId="10548" priority="88">
      <formula>IF($Q$20&gt;=2,$P$22,"")</formula>
    </cfRule>
    <cfRule type="expression" dxfId="10547" priority="166">
      <formula>$M$23&lt;&gt;""</formula>
    </cfRule>
  </conditionalFormatting>
  <conditionalFormatting sqref="N23">
    <cfRule type="expression" dxfId="10546" priority="163">
      <formula>IF($Q$20&gt;=3,$P$22,"")</formula>
    </cfRule>
    <cfRule type="expression" dxfId="10545" priority="167">
      <formula>$N$23&lt;&gt;""</formula>
    </cfRule>
  </conditionalFormatting>
  <conditionalFormatting sqref="O23">
    <cfRule type="expression" dxfId="10544" priority="162">
      <formula>IF($Q$20&gt;=4,$P$22,"")</formula>
    </cfRule>
    <cfRule type="expression" dxfId="10543" priority="168">
      <formula>$O$23&lt;&gt;""</formula>
    </cfRule>
  </conditionalFormatting>
  <conditionalFormatting sqref="P23">
    <cfRule type="expression" dxfId="10542" priority="158">
      <formula>IF($Q$20&gt;=5,$P$22,"")</formula>
    </cfRule>
    <cfRule type="expression" dxfId="10541" priority="169">
      <formula>$P$23&lt;&gt;""</formula>
    </cfRule>
  </conditionalFormatting>
  <conditionalFormatting sqref="Q23">
    <cfRule type="expression" dxfId="10540" priority="121">
      <formula>IF($Q$20&gt;=6,$P$22,"")</formula>
    </cfRule>
    <cfRule type="expression" dxfId="10539" priority="170">
      <formula>$Q$23&lt;&gt;""</formula>
    </cfRule>
  </conditionalFormatting>
  <conditionalFormatting sqref="D11:I11">
    <cfRule type="expression" dxfId="10538" priority="63">
      <formula>D$11&lt;&gt;""</formula>
    </cfRule>
    <cfRule type="expression" dxfId="10537" priority="194">
      <formula>$H$10&lt;=TODAY()-2</formula>
    </cfRule>
  </conditionalFormatting>
  <conditionalFormatting sqref="L11:Q11">
    <cfRule type="expression" dxfId="10536" priority="62">
      <formula>L$11&lt;&gt;""</formula>
    </cfRule>
    <cfRule type="expression" dxfId="10535" priority="178">
      <formula>$P$10&lt;=TODAY()-2</formula>
    </cfRule>
  </conditionalFormatting>
  <conditionalFormatting sqref="D23:I23">
    <cfRule type="expression" dxfId="10534" priority="61">
      <formula>D$23&lt;&gt;""</formula>
    </cfRule>
    <cfRule type="expression" dxfId="10533" priority="189">
      <formula>$H$22&lt;=TODAY()-2</formula>
    </cfRule>
  </conditionalFormatting>
  <conditionalFormatting sqref="L23:Q23">
    <cfRule type="expression" dxfId="10532" priority="60">
      <formula>L$23&lt;&gt;""</formula>
    </cfRule>
    <cfRule type="expression" dxfId="10531" priority="171">
      <formula>$P$22&lt;=TODAY()-2</formula>
    </cfRule>
  </conditionalFormatting>
  <conditionalFormatting sqref="M12">
    <cfRule type="expression" dxfId="10530" priority="236">
      <formula>AND(TODAY()&gt;=$M$11,TODAY()&lt;=$M$12-1)</formula>
    </cfRule>
  </conditionalFormatting>
  <conditionalFormatting sqref="L12">
    <cfRule type="expression" dxfId="10529" priority="296">
      <formula>AND(TODAY()&gt;=$L$11,TODAY()&lt;=$L$12-1)</formula>
    </cfRule>
  </conditionalFormatting>
  <conditionalFormatting sqref="N12">
    <cfRule type="expression" dxfId="10528" priority="99">
      <formula>$N$12&lt;=TODAY()</formula>
    </cfRule>
    <cfRule type="expression" dxfId="10527" priority="214">
      <formula>AND(TODAY()&gt;=$N$11,TODAY()&lt;=$N$12-1)</formula>
    </cfRule>
  </conditionalFormatting>
  <conditionalFormatting sqref="O12">
    <cfRule type="expression" dxfId="10526" priority="98">
      <formula>$O$12&lt;=TODAY()</formula>
    </cfRule>
    <cfRule type="expression" dxfId="10525" priority="146">
      <formula>AND(TODAY()&gt;=$O$11,TODAY()&lt;=$O$12-1)</formula>
    </cfRule>
  </conditionalFormatting>
  <conditionalFormatting sqref="P12">
    <cfRule type="expression" dxfId="10524" priority="97">
      <formula>$P12&lt;=TODAY()</formula>
    </cfRule>
    <cfRule type="expression" dxfId="10523" priority="141">
      <formula>AND(TODAY()&gt;=$P$11,TODAY()&lt;=$P$12-1)</formula>
    </cfRule>
  </conditionalFormatting>
  <conditionalFormatting sqref="Q12">
    <cfRule type="expression" dxfId="10522" priority="96">
      <formula>$Q$12&lt;=TODAY()</formula>
    </cfRule>
    <cfRule type="expression" dxfId="10521" priority="139">
      <formula>AND(TODAY()&gt;=$Q$11,TODAY()&lt;=$Q$12-1)</formula>
    </cfRule>
  </conditionalFormatting>
  <conditionalFormatting sqref="D24">
    <cfRule type="expression" dxfId="10520" priority="366">
      <formula>AND(TODAY()&gt;=D23,TODAY()&lt;=D24-1)</formula>
    </cfRule>
  </conditionalFormatting>
  <conditionalFormatting sqref="E24">
    <cfRule type="expression" dxfId="10519" priority="134">
      <formula>$E$24&lt;=TODAY()</formula>
    </cfRule>
    <cfRule type="expression" dxfId="10518" priority="254">
      <formula>AND(TODAY()&gt;=$E$23,TODAY()&lt;=$E$24-1)</formula>
    </cfRule>
  </conditionalFormatting>
  <conditionalFormatting sqref="F24">
    <cfRule type="expression" dxfId="10517" priority="105">
      <formula>$F$24&lt;=TODAY()</formula>
    </cfRule>
    <cfRule type="expression" dxfId="10516" priority="215">
      <formula>AND(TODAY()&gt;=$F$23,TODAY()&lt;=$F$24-1)</formula>
    </cfRule>
  </conditionalFormatting>
  <conditionalFormatting sqref="G24">
    <cfRule type="expression" dxfId="10515" priority="104">
      <formula>$G$24&lt;=TODAY()</formula>
    </cfRule>
    <cfRule type="expression" dxfId="10514" priority="144">
      <formula>AND(TODAY()&gt;=$G$23,TODAY()&lt;=$G$24-1)</formula>
    </cfRule>
  </conditionalFormatting>
  <conditionalFormatting sqref="H24">
    <cfRule type="expression" dxfId="10513" priority="103">
      <formula>$H$24&lt;=TODAY()</formula>
    </cfRule>
    <cfRule type="expression" dxfId="10512" priority="135">
      <formula>AND(TODAY()&gt;=$H$23,TODAY()&lt;=$H$24-1)</formula>
    </cfRule>
  </conditionalFormatting>
  <conditionalFormatting sqref="I24">
    <cfRule type="expression" dxfId="10511" priority="102">
      <formula>$I$24&lt;=TODAY()</formula>
    </cfRule>
    <cfRule type="expression" dxfId="10510" priority="132">
      <formula>AND(TODAY()&gt;=$I$23,TODAY()&lt;=$I$24-1)</formula>
    </cfRule>
  </conditionalFormatting>
  <conditionalFormatting sqref="L24">
    <cfRule type="expression" dxfId="10509" priority="293">
      <formula>AND(TODAY()&gt;=$L$23,TODAY()&lt;=$L$24-1)</formula>
    </cfRule>
  </conditionalFormatting>
  <conditionalFormatting sqref="M24">
    <cfRule type="expression" dxfId="10508" priority="126">
      <formula>$M$24&lt;=TODAY()</formula>
    </cfRule>
    <cfRule type="expression" dxfId="10507" priority="223">
      <formula>AND(TODAY()&gt;=$M$23,TODAY()&lt;=$M$24-1)</formula>
    </cfRule>
  </conditionalFormatting>
  <conditionalFormatting sqref="N24">
    <cfRule type="expression" dxfId="10506" priority="93">
      <formula>$N$24&lt;=TODAY()</formula>
    </cfRule>
    <cfRule type="expression" dxfId="10505" priority="142">
      <formula>AND(TODAY()&gt;=$N$23,TODAY()&lt;=$N$24-1)</formula>
    </cfRule>
  </conditionalFormatting>
  <conditionalFormatting sqref="O24">
    <cfRule type="expression" dxfId="10504" priority="92">
      <formula>$O$24&lt;=TODAY()</formula>
    </cfRule>
    <cfRule type="expression" dxfId="10503" priority="130">
      <formula>AND(TODAY()&gt;=$O$23,TODAY()&lt;=$O$24-1)</formula>
    </cfRule>
  </conditionalFormatting>
  <conditionalFormatting sqref="P24">
    <cfRule type="expression" dxfId="10502" priority="91">
      <formula>$P$24&lt;=TODAY()</formula>
    </cfRule>
    <cfRule type="expression" dxfId="10501" priority="129">
      <formula>AND(TODAY()&gt;=$P$23,TODAY()&lt;=$P$24-1)</formula>
    </cfRule>
  </conditionalFormatting>
  <conditionalFormatting sqref="Q24">
    <cfRule type="expression" dxfId="10500" priority="90">
      <formula>$Q$24&lt;=TODAY()</formula>
    </cfRule>
    <cfRule type="expression" dxfId="10499" priority="128">
      <formula>AND(TODAY()&gt;=$Q$23,TODAY()&lt;=$Q$24-1)</formula>
    </cfRule>
  </conditionalFormatting>
  <conditionalFormatting sqref="G15">
    <cfRule type="expression" dxfId="10498" priority="116">
      <formula>$G$15=TODAY()</formula>
    </cfRule>
    <cfRule type="expression" dxfId="10497" priority="117">
      <formula>AND(TODAY()&gt;=D15,TODAY()&lt;=G15)</formula>
    </cfRule>
  </conditionalFormatting>
  <conditionalFormatting sqref="G27">
    <cfRule type="expression" dxfId="10496" priority="113">
      <formula>$G$27=TODAY()</formula>
    </cfRule>
    <cfRule type="expression" dxfId="10495" priority="120">
      <formula>AND(TODAY()&gt;=$D$27,TODAY()&lt;=$G$27)</formula>
    </cfRule>
  </conditionalFormatting>
  <conditionalFormatting sqref="O15">
    <cfRule type="expression" dxfId="10494" priority="114">
      <formula>$O$15=TODAY()</formula>
    </cfRule>
    <cfRule type="expression" dxfId="10493" priority="119">
      <formula>AND(TODAY()&gt;=L15,TODAY()&lt;=O15)</formula>
    </cfRule>
  </conditionalFormatting>
  <conditionalFormatting sqref="O27">
    <cfRule type="expression" dxfId="10492" priority="112">
      <formula>$O$27=TODAY()</formula>
    </cfRule>
    <cfRule type="expression" dxfId="10491" priority="118">
      <formula>AND(TODAY()&gt;=$L$27,AUJOURDHUI&lt;=$O$27)</formula>
    </cfRule>
  </conditionalFormatting>
  <conditionalFormatting sqref="D12">
    <cfRule type="expression" dxfId="10490" priority="222">
      <formula>AND(TODAY()&gt;=D11,TODAY()&lt;=D12-1)</formula>
    </cfRule>
  </conditionalFormatting>
  <conditionalFormatting sqref="E12">
    <cfRule type="expression" dxfId="10489" priority="249">
      <formula>AND(TODAY()&gt;=$E$11,TODAY()&lt;=$E$12-1)</formula>
    </cfRule>
  </conditionalFormatting>
  <conditionalFormatting sqref="F12">
    <cfRule type="expression" dxfId="10488" priority="393">
      <formula>AND(TODAY()&gt;=$F$11,TODAY()&lt;=$F$12-1)</formula>
    </cfRule>
  </conditionalFormatting>
  <conditionalFormatting sqref="G12">
    <cfRule type="expression" dxfId="10487" priority="156">
      <formula>AND(TODAY()&gt;=$G$11,TODAY()&lt;=$G$12-1)</formula>
    </cfRule>
  </conditionalFormatting>
  <conditionalFormatting sqref="H12">
    <cfRule type="expression" dxfId="10486" priority="111">
      <formula>AND(TODAY()&gt;=$H$11,TODAY()&lt;=$H$12-1)</formula>
    </cfRule>
  </conditionalFormatting>
  <conditionalFormatting sqref="I12">
    <cfRule type="expression" dxfId="10485" priority="110">
      <formula>AND(TODAY()&gt;=$I$11,TODAY()&lt;=$I$12-1)</formula>
    </cfRule>
  </conditionalFormatting>
  <conditionalFormatting sqref="E4:F4">
    <cfRule type="expression" dxfId="10484" priority="85">
      <formula>$E$4&lt;&gt;""</formula>
    </cfRule>
    <cfRule type="expression" dxfId="10483" priority="86">
      <formula>$E$4=""</formula>
    </cfRule>
  </conditionalFormatting>
  <conditionalFormatting sqref="M4:N4">
    <cfRule type="expression" dxfId="10482" priority="64">
      <formula>$M$4&lt;&gt;""</formula>
    </cfRule>
    <cfRule type="expression" dxfId="10481" priority="81">
      <formula>Q4=TODAY()</formula>
    </cfRule>
    <cfRule type="expression" dxfId="10480" priority="83">
      <formula>OR(D27&lt;=TODAY()-2,Q5&lt;=TODAY()-2)</formula>
    </cfRule>
    <cfRule type="expression" dxfId="10479" priority="84">
      <formula>OR($E$21+$G$21+$I$21=$I$20,$E$26+$G$26+$I$26=$I$20,TODAY()&gt;=$D$27-2)</formula>
    </cfRule>
  </conditionalFormatting>
  <conditionalFormatting sqref="M17:N17">
    <cfRule type="expression" dxfId="10478" priority="71">
      <formula>$M$17&lt;&gt;""</formula>
    </cfRule>
    <cfRule type="expression" dxfId="10477" priority="76">
      <formula>OR(L15&lt;=TODAY()-2,Q17&lt;=TODAY()-2)</formula>
    </cfRule>
    <cfRule type="expression" dxfId="10476" priority="78">
      <formula>$M$16&lt;&gt;""</formula>
    </cfRule>
    <cfRule type="expression" dxfId="10475" priority="80">
      <formula>OR($M$9+$O$9+$Q$9=$Q$8,$M$14+$O$14+$Q$14=$Q$8,TODAY()&gt;=$L$15-2)</formula>
    </cfRule>
  </conditionalFormatting>
  <conditionalFormatting sqref="E17">
    <cfRule type="expression" dxfId="10474" priority="67">
      <formula>$E17&lt;&gt;""</formula>
    </cfRule>
    <cfRule type="expression" dxfId="10473" priority="79">
      <formula>$E$16&lt;&gt;""</formula>
    </cfRule>
  </conditionalFormatting>
  <conditionalFormatting sqref="E16:F16">
    <cfRule type="expression" dxfId="10472" priority="66">
      <formula>E16&lt;&gt;""</formula>
    </cfRule>
    <cfRule type="expression" dxfId="10471" priority="69">
      <formula>OR($E$9+$G$9+$I$9=$G$8,$E$14+$G$14+$I$14=$I$8,TODAY()&gt;=$D$15-2)</formula>
    </cfRule>
    <cfRule type="expression" dxfId="10470" priority="74">
      <formula>$I$16=TODAY()</formula>
    </cfRule>
    <cfRule type="expression" dxfId="10469" priority="75">
      <formula>OR(D15&lt;=TODAY()-2,I17&lt;=TODAY()-2)</formula>
    </cfRule>
  </conditionalFormatting>
  <conditionalFormatting sqref="M16:N16">
    <cfRule type="expression" dxfId="10468" priority="65">
      <formula>$M$16&lt;&gt;""</formula>
    </cfRule>
    <cfRule type="expression" dxfId="10467" priority="70">
      <formula>Q16=TODAY()</formula>
    </cfRule>
    <cfRule type="expression" dxfId="10466" priority="72">
      <formula>OR(L15&lt;=TODAY()-2,Q17&lt;=TODAY()-2)</formula>
    </cfRule>
    <cfRule type="expression" dxfId="10465" priority="73">
      <formula>OR($M$9+$O$9+$Q$9=$Q$8,$M$14+$O$14+$Q$14=$Q$8,TODAY()&gt;=$L$27-2)</formula>
    </cfRule>
  </conditionalFormatting>
  <conditionalFormatting sqref="E17:F17">
    <cfRule type="expression" dxfId="10464" priority="68">
      <formula>OR(D15&lt;=TODAY()-2,I17&lt;=TODAY()-2)</formula>
    </cfRule>
    <cfRule type="expression" dxfId="10463" priority="77">
      <formula>OR($E$9+$G$9+$I$9=$I$8,$E$14+$G$14+$I$14=$I$8,TODAY()&gt;=$D$15-2)</formula>
    </cfRule>
  </conditionalFormatting>
  <conditionalFormatting sqref="Q4:Q5">
    <cfRule type="expression" dxfId="10462" priority="50">
      <formula>AND($Q$5&lt;&gt;"",TODAY()&gt;=$Q$5,$Q4="")</formula>
    </cfRule>
    <cfRule type="timePeriod" dxfId="10461" priority="57" timePeriod="tomorrow">
      <formula>FLOOR(Q4,1)=TODAY()+1</formula>
    </cfRule>
  </conditionalFormatting>
  <conditionalFormatting sqref="I16:I17">
    <cfRule type="expression" dxfId="10460" priority="48">
      <formula>AND($I$17&lt;&gt;"",TODAY()&gt;=$I$17,$I16="")</formula>
    </cfRule>
    <cfRule type="timePeriod" dxfId="10459" priority="59" timePeriod="tomorrow">
      <formula>FLOOR(I16,1)=TODAY()+1</formula>
    </cfRule>
  </conditionalFormatting>
  <conditionalFormatting sqref="Q16:Q17">
    <cfRule type="expression" dxfId="10458" priority="46">
      <formula>AND($Q$17&lt;&gt;"",TODAY()&gt;=$Q$17,$Q16="")</formula>
    </cfRule>
    <cfRule type="timePeriod" dxfId="10457" priority="55" timePeriod="tomorrow">
      <formula>FLOOR(Q16,1)=TODAY()+1</formula>
    </cfRule>
  </conditionalFormatting>
  <conditionalFormatting sqref="I4">
    <cfRule type="expression" dxfId="10456" priority="43">
      <formula>$I$5&lt;&gt;""</formula>
    </cfRule>
    <cfRule type="expression" dxfId="10455" priority="44">
      <formula>$I$5&lt;&gt;""</formula>
    </cfRule>
  </conditionalFormatting>
  <conditionalFormatting sqref="E6:I6">
    <cfRule type="expression" dxfId="10454" priority="38">
      <formula>AND($H$7="",D6&lt;&gt;"",E6="")</formula>
    </cfRule>
  </conditionalFormatting>
  <conditionalFormatting sqref="M6:Q6">
    <cfRule type="expression" dxfId="10453" priority="37">
      <formula>AND($P$7="",L6&lt;&gt;"",M6="")</formula>
    </cfRule>
  </conditionalFormatting>
  <conditionalFormatting sqref="E18:I18">
    <cfRule type="expression" dxfId="10452" priority="36">
      <formula>AND($H$19="",D18&lt;&gt;"",E18="")</formula>
    </cfRule>
  </conditionalFormatting>
  <conditionalFormatting sqref="M18:Q18">
    <cfRule type="expression" dxfId="10451" priority="35">
      <formula>AND($P$19="",L18&lt;&gt;"",M18="")</formula>
    </cfRule>
  </conditionalFormatting>
  <conditionalFormatting sqref="I30">
    <cfRule type="cellIs" dxfId="10450" priority="3" operator="lessThan">
      <formula>1</formula>
    </cfRule>
  </conditionalFormatting>
  <conditionalFormatting sqref="G32:H33">
    <cfRule type="timePeriod" dxfId="10449" priority="12" timePeriod="today">
      <formula>FLOOR(G32,1)=TODAY()</formula>
    </cfRule>
  </conditionalFormatting>
  <conditionalFormatting sqref="Q30">
    <cfRule type="cellIs" dxfId="10448" priority="7" operator="lessThan">
      <formula>1</formula>
    </cfRule>
    <cfRule type="expression" dxfId="10447" priority="11">
      <formula>M30</formula>
    </cfRule>
  </conditionalFormatting>
  <conditionalFormatting sqref="O32:P32">
    <cfRule type="timePeriod" dxfId="10446" priority="10" timePeriod="today">
      <formula>FLOOR(O32,1)=TODAY()</formula>
    </cfRule>
  </conditionalFormatting>
  <conditionalFormatting sqref="O33:P33">
    <cfRule type="timePeriod" dxfId="10445" priority="9" timePeriod="today">
      <formula>FLOOR(O33,1)=TODAY()</formula>
    </cfRule>
  </conditionalFormatting>
  <conditionalFormatting sqref="Q29">
    <cfRule type="cellIs" dxfId="10444" priority="8" operator="lessThan">
      <formula>1</formula>
    </cfRule>
  </conditionalFormatting>
  <conditionalFormatting sqref="Q32">
    <cfRule type="cellIs" dxfId="10443" priority="6" operator="lessThan">
      <formula>1</formula>
    </cfRule>
  </conditionalFormatting>
  <conditionalFormatting sqref="Q33">
    <cfRule type="cellIs" dxfId="10442" priority="5" operator="lessThan">
      <formula>1</formula>
    </cfRule>
  </conditionalFormatting>
  <conditionalFormatting sqref="I29">
    <cfRule type="cellIs" dxfId="10441" priority="4" operator="lessThan">
      <formula>1</formula>
    </cfRule>
  </conditionalFormatting>
  <conditionalFormatting sqref="I32">
    <cfRule type="cellIs" dxfId="10440" priority="2" operator="lessThan">
      <formula>1</formula>
    </cfRule>
  </conditionalFormatting>
  <conditionalFormatting sqref="I33">
    <cfRule type="cellIs" dxfId="10439" priority="1" operator="lessThan">
      <formula>1</formula>
    </cfRule>
  </conditionalFormatting>
  <dataValidations count="2">
    <dataValidation type="list" allowBlank="1" showInputMessage="1" showErrorMessage="1" sqref="E5:F5 M5:N5 E17:F17 M17:N17" xr:uid="{8C2F373E-20E3-4FF3-A2C6-272182F07378}">
      <formula1>Mâles</formula1>
    </dataValidation>
    <dataValidation type="list" allowBlank="1" showInputMessage="1" showErrorMessage="1" sqref="E4:F4 M4:N4 E16:F16 M16:N16" xr:uid="{E2780A70-45D5-4E2F-9F84-FE8B83F9BC26}">
      <formula1>FEMELLE</formula1>
    </dataValidation>
  </dataValidations>
  <printOptions horizontalCentered="1" verticalCentered="1"/>
  <pageMargins left="0" right="0" top="0.19685039370078741" bottom="0.19685039370078741" header="0.19685039370078741" footer="0.19685039370078741"/>
  <pageSetup paperSize="9" scale="90" orientation="landscape" horizontalDpi="4294967293" verticalDpi="4294967293" r:id="rId1"/>
  <headerFooter>
    <oddHeader>&amp;L&amp;D&amp;R&amp;"-,Gras"&amp;14CAGE 5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194AB1-A6AD-430D-837F-C290545D396A}">
          <x14:formula1>
            <xm:f>Cages!$A$3:$A$68</xm:f>
          </x14:formula1>
          <xm:sqref>F29:F30 N32:N33 N29:N30 F32:F33</xm:sqref>
        </x14:dataValidation>
        <x14:dataValidation type="list" allowBlank="1" showInputMessage="1" showErrorMessage="1" xr:uid="{72CA395D-2D71-4408-85A9-741B6B6F4FA5}">
          <x14:formula1>
            <xm:f>Liste!$G$2:$G$6</xm:f>
          </x14:formula1>
          <xm:sqref>N21 F9 N9 F21</xm:sqref>
        </x14:dataValidation>
        <x14:dataValidation type="list" allowBlank="1" showInputMessage="1" showErrorMessage="1" xr:uid="{D92585CE-1922-4F58-9067-F8A32297295D}">
          <x14:formula1>
            <xm:f>Liste!$F$2:$F$6</xm:f>
          </x14:formula1>
          <xm:sqref>P21 H9 P9 H21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42</vt:i4>
      </vt:variant>
      <vt:variant>
        <vt:lpstr>Plages nommées</vt:lpstr>
      </vt:variant>
      <vt:variant>
        <vt:i4>64</vt:i4>
      </vt:variant>
    </vt:vector>
  </HeadingPairs>
  <TitlesOfParts>
    <vt:vector size="106" baseType="lpstr">
      <vt:lpstr>Aide</vt:lpstr>
      <vt:lpstr>Liste</vt:lpstr>
      <vt:lpstr>Cages</vt:lpstr>
      <vt:lpstr>Actions Couvée </vt:lpstr>
      <vt:lpstr>Cage 1</vt:lpstr>
      <vt:lpstr>Cage 2</vt:lpstr>
      <vt:lpstr>Cage 3</vt:lpstr>
      <vt:lpstr>Cage 4</vt:lpstr>
      <vt:lpstr>Cage 5</vt:lpstr>
      <vt:lpstr>Cage 6</vt:lpstr>
      <vt:lpstr>Cage 7</vt:lpstr>
      <vt:lpstr>Cage 8</vt:lpstr>
      <vt:lpstr>Cage 9</vt:lpstr>
      <vt:lpstr>Cage 10</vt:lpstr>
      <vt:lpstr>Cage 11</vt:lpstr>
      <vt:lpstr>Cage 12</vt:lpstr>
      <vt:lpstr>Cage 13</vt:lpstr>
      <vt:lpstr>Cage 14</vt:lpstr>
      <vt:lpstr>Cage 15</vt:lpstr>
      <vt:lpstr>Cage 16</vt:lpstr>
      <vt:lpstr>Cage 17</vt:lpstr>
      <vt:lpstr>Cage 18</vt:lpstr>
      <vt:lpstr>Cage 19</vt:lpstr>
      <vt:lpstr>Cage 20</vt:lpstr>
      <vt:lpstr>Cage 21</vt:lpstr>
      <vt:lpstr>Cage 22</vt:lpstr>
      <vt:lpstr>Cage 23</vt:lpstr>
      <vt:lpstr>Cage 24</vt:lpstr>
      <vt:lpstr>Cage 25</vt:lpstr>
      <vt:lpstr>Cage 26</vt:lpstr>
      <vt:lpstr>Cage 27</vt:lpstr>
      <vt:lpstr>Cage 28</vt:lpstr>
      <vt:lpstr>Cage 29</vt:lpstr>
      <vt:lpstr>Cage 30</vt:lpstr>
      <vt:lpstr>Cage 31</vt:lpstr>
      <vt:lpstr>Cage 32</vt:lpstr>
      <vt:lpstr>Cage 33</vt:lpstr>
      <vt:lpstr>Cage 34</vt:lpstr>
      <vt:lpstr>Cage 35</vt:lpstr>
      <vt:lpstr>Cage 36</vt:lpstr>
      <vt:lpstr>Cage 37</vt:lpstr>
      <vt:lpstr>Recap.</vt:lpstr>
      <vt:lpstr>FEMELLE</vt:lpstr>
      <vt:lpstr>'Cage 1'!Impression_des_titres</vt:lpstr>
      <vt:lpstr>'Cage 10'!Impression_des_titres</vt:lpstr>
      <vt:lpstr>'Cage 11'!Impression_des_titres</vt:lpstr>
      <vt:lpstr>'Cage 12'!Impression_des_titres</vt:lpstr>
      <vt:lpstr>'Cage 13'!Impression_des_titres</vt:lpstr>
      <vt:lpstr>'Cage 14'!Impression_des_titres</vt:lpstr>
      <vt:lpstr>'Cage 15'!Impression_des_titres</vt:lpstr>
      <vt:lpstr>'Cage 16'!Impression_des_titres</vt:lpstr>
      <vt:lpstr>'Cage 17'!Impression_des_titres</vt:lpstr>
      <vt:lpstr>'Cage 18'!Impression_des_titres</vt:lpstr>
      <vt:lpstr>'Cage 3'!Impression_des_titres</vt:lpstr>
      <vt:lpstr>'Cage 8'!Impression_des_titres</vt:lpstr>
      <vt:lpstr>'Cage 9'!Impression_des_titres</vt:lpstr>
      <vt:lpstr>Mâles</vt:lpstr>
      <vt:lpstr>'Cage 1'!Print_Area</vt:lpstr>
      <vt:lpstr>'Cage 10'!Print_Area</vt:lpstr>
      <vt:lpstr>'Cage 11'!Print_Area</vt:lpstr>
      <vt:lpstr>'Cage 12'!Print_Area</vt:lpstr>
      <vt:lpstr>'Cage 13'!Print_Area</vt:lpstr>
      <vt:lpstr>'Cage 14'!Print_Area</vt:lpstr>
      <vt:lpstr>'Cage 15'!Print_Area</vt:lpstr>
      <vt:lpstr>'Cage 16'!Print_Area</vt:lpstr>
      <vt:lpstr>'Cage 17'!Print_Area</vt:lpstr>
      <vt:lpstr>'Cage 18'!Print_Area</vt:lpstr>
      <vt:lpstr>'Cage 3'!Print_Area</vt:lpstr>
      <vt:lpstr>'Cage 8'!Print_Area</vt:lpstr>
      <vt:lpstr>'Cage 9'!Print_Area</vt:lpstr>
      <vt:lpstr>Recap.!Print_Area</vt:lpstr>
      <vt:lpstr>'Cage 1'!Zone_d_impression</vt:lpstr>
      <vt:lpstr>'Cage 10'!Zone_d_impression</vt:lpstr>
      <vt:lpstr>'Cage 11'!Zone_d_impression</vt:lpstr>
      <vt:lpstr>'Cage 12'!Zone_d_impression</vt:lpstr>
      <vt:lpstr>'Cage 13'!Zone_d_impression</vt:lpstr>
      <vt:lpstr>'Cage 14'!Zone_d_impression</vt:lpstr>
      <vt:lpstr>'Cage 15'!Zone_d_impression</vt:lpstr>
      <vt:lpstr>'Cage 16'!Zone_d_impression</vt:lpstr>
      <vt:lpstr>'Cage 17'!Zone_d_impression</vt:lpstr>
      <vt:lpstr>'Cage 18'!Zone_d_impression</vt:lpstr>
      <vt:lpstr>'Cage 19'!Zone_d_impression</vt:lpstr>
      <vt:lpstr>'Cage 2'!Zone_d_impression</vt:lpstr>
      <vt:lpstr>'Cage 20'!Zone_d_impression</vt:lpstr>
      <vt:lpstr>'Cage 21'!Zone_d_impression</vt:lpstr>
      <vt:lpstr>'Cage 22'!Zone_d_impression</vt:lpstr>
      <vt:lpstr>'Cage 23'!Zone_d_impression</vt:lpstr>
      <vt:lpstr>'Cage 24'!Zone_d_impression</vt:lpstr>
      <vt:lpstr>'Cage 25'!Zone_d_impression</vt:lpstr>
      <vt:lpstr>'Cage 26'!Zone_d_impression</vt:lpstr>
      <vt:lpstr>'Cage 27'!Zone_d_impression</vt:lpstr>
      <vt:lpstr>'Cage 28'!Zone_d_impression</vt:lpstr>
      <vt:lpstr>'Cage 29'!Zone_d_impression</vt:lpstr>
      <vt:lpstr>'Cage 3'!Zone_d_impression</vt:lpstr>
      <vt:lpstr>'Cage 30'!Zone_d_impression</vt:lpstr>
      <vt:lpstr>'Cage 32'!Zone_d_impression</vt:lpstr>
      <vt:lpstr>'Cage 33'!Zone_d_impression</vt:lpstr>
      <vt:lpstr>'Cage 34'!Zone_d_impression</vt:lpstr>
      <vt:lpstr>'Cage 35'!Zone_d_impression</vt:lpstr>
      <vt:lpstr>'Cage 4'!Zone_d_impression</vt:lpstr>
      <vt:lpstr>'Cage 5'!Zone_d_impression</vt:lpstr>
      <vt:lpstr>'Cage 6'!Zone_d_impression</vt:lpstr>
      <vt:lpstr>'Cage 7'!Zone_d_impression</vt:lpstr>
      <vt:lpstr>'Cage 8'!Zone_d_impression</vt:lpstr>
      <vt:lpstr>'Cage 9'!Zone_d_impression</vt:lpstr>
      <vt:lpstr>Recap.!Zone_d_impression</vt:lpstr>
    </vt:vector>
  </TitlesOfParts>
  <Manager>gerantoine64@sfr.fr</Manager>
  <LinksUpToDate>false</LinksUpToDate>
  <SharedDoc>false</SharedDoc>
  <HyperlinkBase>www.cchco.e-monsite.com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Suivi reproduction Rév 0</dc:title>
  <dc:creator>Gerard</dc:creator>
  <cp:lastModifiedBy>Utilisateur</cp:lastModifiedBy>
  <cp:lastPrinted>2020-05-09T10:33:25Z</cp:lastPrinted>
  <dcterms:created xsi:type="dcterms:W3CDTF">2015-09-19T21:14:29Z</dcterms:created>
  <dcterms:modified xsi:type="dcterms:W3CDTF">2021-01-29T08:20:00Z</dcterms:modified>
  <cp:contentStatus>Final</cp:contentStatus>
</cp:coreProperties>
</file>